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75" yWindow="735" windowWidth="11415" windowHeight="11775"/>
  </bookViews>
  <sheets>
    <sheet name="takvim" sheetId="1" r:id="rId1"/>
  </sheets>
  <definedNames>
    <definedName name="byil">takvim!$A$1</definedName>
    <definedName name="_xlnm.Print_Area" localSheetId="0">takvim!$B$1:$X$42</definedName>
  </definedNames>
  <calcPr calcId="125725"/>
</workbook>
</file>

<file path=xl/calcChain.xml><?xml version="1.0" encoding="utf-8"?>
<calcChain xmlns="http://schemas.openxmlformats.org/spreadsheetml/2006/main">
  <c r="C5" i="1"/>
  <c r="C6" s="1"/>
  <c r="C7" s="1"/>
  <c r="C8" s="1"/>
  <c r="C9" s="1"/>
  <c r="C10" s="1"/>
  <c r="C11" s="1"/>
  <c r="C12" s="1"/>
  <c r="D6" s="1"/>
  <c r="K5"/>
  <c r="L5"/>
  <c r="S5"/>
  <c r="B1"/>
  <c r="K6"/>
  <c r="K7" s="1"/>
  <c r="K8" s="1"/>
  <c r="K9" s="1"/>
  <c r="K10" s="1"/>
  <c r="K11" s="1"/>
  <c r="K12" s="1"/>
  <c r="L6" s="1"/>
  <c r="S6"/>
  <c r="S7" s="1"/>
  <c r="S8" s="1"/>
  <c r="S9" s="1"/>
  <c r="S10" s="1"/>
  <c r="S11" s="1"/>
  <c r="S12" s="1"/>
  <c r="T6" s="1"/>
  <c r="C15"/>
  <c r="C16" s="1"/>
  <c r="C17" s="1"/>
  <c r="C18" s="1"/>
  <c r="C19" s="1"/>
  <c r="C20" s="1"/>
  <c r="C21" s="1"/>
  <c r="C22" s="1"/>
  <c r="D16" s="1"/>
  <c r="K15"/>
  <c r="K16" s="1"/>
  <c r="K17" s="1"/>
  <c r="K18" s="1"/>
  <c r="K19" s="1"/>
  <c r="K20" s="1"/>
  <c r="K21" s="1"/>
  <c r="K22" s="1"/>
  <c r="L16" s="1"/>
  <c r="S15"/>
  <c r="S16" s="1"/>
  <c r="S17" s="1"/>
  <c r="S18" s="1"/>
  <c r="S19" s="1"/>
  <c r="S20" s="1"/>
  <c r="S21" s="1"/>
  <c r="S22" s="1"/>
  <c r="T16" s="1"/>
  <c r="C25"/>
  <c r="C26" s="1"/>
  <c r="C27" s="1"/>
  <c r="C28" s="1"/>
  <c r="C29" s="1"/>
  <c r="C30" s="1"/>
  <c r="C31" s="1"/>
  <c r="C32" s="1"/>
  <c r="D26" s="1"/>
  <c r="K25"/>
  <c r="K26" s="1"/>
  <c r="K27" s="1"/>
  <c r="K28" s="1"/>
  <c r="K29" s="1"/>
  <c r="K30" s="1"/>
  <c r="K31" s="1"/>
  <c r="K32" s="1"/>
  <c r="L26" s="1"/>
  <c r="S25"/>
  <c r="S26" s="1"/>
  <c r="S27" s="1"/>
  <c r="S28" s="1"/>
  <c r="S29" s="1"/>
  <c r="S30" s="1"/>
  <c r="S31" s="1"/>
  <c r="S32" s="1"/>
  <c r="T26" s="1"/>
  <c r="C35"/>
  <c r="C36" s="1"/>
  <c r="C37" s="1"/>
  <c r="C38" s="1"/>
  <c r="C39" s="1"/>
  <c r="C40" s="1"/>
  <c r="C41" s="1"/>
  <c r="C42" s="1"/>
  <c r="D36" s="1"/>
  <c r="K35"/>
  <c r="K36" s="1"/>
  <c r="K37" s="1"/>
  <c r="K38" s="1"/>
  <c r="K39" s="1"/>
  <c r="K40" s="1"/>
  <c r="K41" s="1"/>
  <c r="K42" s="1"/>
  <c r="L36" s="1"/>
  <c r="S35"/>
  <c r="S36" s="1"/>
  <c r="S37" s="1"/>
  <c r="S38" s="1"/>
  <c r="S39" s="1"/>
  <c r="S40" s="1"/>
  <c r="S41" s="1"/>
  <c r="S42" s="1"/>
  <c r="T36" s="1"/>
  <c r="T37" l="1"/>
  <c r="U36"/>
  <c r="X36"/>
  <c r="W36"/>
  <c r="V36"/>
  <c r="P26"/>
  <c r="O26"/>
  <c r="N26"/>
  <c r="L27"/>
  <c r="M26"/>
  <c r="E26"/>
  <c r="H26"/>
  <c r="D27"/>
  <c r="F26"/>
  <c r="G26"/>
  <c r="H16"/>
  <c r="D17"/>
  <c r="F16"/>
  <c r="E16"/>
  <c r="G16"/>
  <c r="U6"/>
  <c r="T7"/>
  <c r="X6"/>
  <c r="W6"/>
  <c r="V6"/>
  <c r="L7"/>
  <c r="M6"/>
  <c r="N6" s="1"/>
  <c r="O6" s="1"/>
  <c r="D7"/>
  <c r="E6"/>
  <c r="F6"/>
  <c r="G6"/>
  <c r="H6"/>
  <c r="P36"/>
  <c r="N36"/>
  <c r="L37"/>
  <c r="O36"/>
  <c r="M36"/>
  <c r="F36"/>
  <c r="E36"/>
  <c r="D37"/>
  <c r="G36"/>
  <c r="H36"/>
  <c r="W26"/>
  <c r="X26"/>
  <c r="U26"/>
  <c r="V26"/>
  <c r="T27"/>
  <c r="U16"/>
  <c r="X16"/>
  <c r="T17"/>
  <c r="V16"/>
  <c r="W16"/>
  <c r="N16"/>
  <c r="M16"/>
  <c r="P16"/>
  <c r="L17"/>
  <c r="O16"/>
  <c r="U27" l="1"/>
  <c r="W27"/>
  <c r="V27"/>
  <c r="T28"/>
  <c r="L38"/>
  <c r="O37"/>
  <c r="N37"/>
  <c r="M37"/>
  <c r="F17"/>
  <c r="D18"/>
  <c r="G17"/>
  <c r="E17"/>
  <c r="E27"/>
  <c r="D28"/>
  <c r="H27"/>
  <c r="G27"/>
  <c r="F27"/>
  <c r="N27"/>
  <c r="M27"/>
  <c r="O27"/>
  <c r="L28"/>
  <c r="P27"/>
  <c r="U37"/>
  <c r="V37"/>
  <c r="W37"/>
  <c r="T38"/>
  <c r="X37"/>
  <c r="O17"/>
  <c r="N17"/>
  <c r="L18"/>
  <c r="P17"/>
  <c r="M17"/>
  <c r="U17"/>
  <c r="V17"/>
  <c r="T18"/>
  <c r="W17"/>
  <c r="F37"/>
  <c r="E37"/>
  <c r="D38"/>
  <c r="G37"/>
  <c r="H37"/>
  <c r="G7"/>
  <c r="D8"/>
  <c r="H7"/>
  <c r="F7"/>
  <c r="E7"/>
  <c r="L8"/>
  <c r="M7"/>
  <c r="N7" s="1"/>
  <c r="O7" s="1"/>
  <c r="V7"/>
  <c r="W7"/>
  <c r="T8"/>
  <c r="X7"/>
  <c r="U7"/>
  <c r="D9" l="1"/>
  <c r="E8"/>
  <c r="G8"/>
  <c r="F8"/>
  <c r="G38"/>
  <c r="F38"/>
  <c r="D39"/>
  <c r="E38"/>
  <c r="W18"/>
  <c r="U18"/>
  <c r="T19"/>
  <c r="V18"/>
  <c r="O28"/>
  <c r="N28"/>
  <c r="L29"/>
  <c r="M28"/>
  <c r="L39"/>
  <c r="M38"/>
  <c r="N38"/>
  <c r="O38"/>
  <c r="W8"/>
  <c r="V8"/>
  <c r="T9"/>
  <c r="U8"/>
  <c r="L9"/>
  <c r="M8"/>
  <c r="N8" s="1"/>
  <c r="O8" s="1"/>
  <c r="L19"/>
  <c r="M18"/>
  <c r="O18"/>
  <c r="N18"/>
  <c r="W38"/>
  <c r="V38"/>
  <c r="T39"/>
  <c r="U38"/>
  <c r="D29"/>
  <c r="E28"/>
  <c r="F28"/>
  <c r="G28"/>
  <c r="F18"/>
  <c r="G18"/>
  <c r="D19"/>
  <c r="E18"/>
  <c r="U28"/>
  <c r="W28"/>
  <c r="V28"/>
  <c r="T29"/>
  <c r="D20" l="1"/>
  <c r="E19"/>
  <c r="F19"/>
  <c r="G19"/>
  <c r="F29"/>
  <c r="G29"/>
  <c r="E29"/>
  <c r="D30"/>
  <c r="U39"/>
  <c r="T40"/>
  <c r="W39"/>
  <c r="V39"/>
  <c r="L20"/>
  <c r="M19"/>
  <c r="N19"/>
  <c r="O19"/>
  <c r="M9"/>
  <c r="N9" s="1"/>
  <c r="O9" s="1"/>
  <c r="L10"/>
  <c r="U9"/>
  <c r="T10"/>
  <c r="W9"/>
  <c r="V9"/>
  <c r="N39"/>
  <c r="O39"/>
  <c r="M39"/>
  <c r="L40"/>
  <c r="L30"/>
  <c r="M29"/>
  <c r="N29"/>
  <c r="O29"/>
  <c r="T20"/>
  <c r="U19"/>
  <c r="V19"/>
  <c r="W19"/>
  <c r="E39"/>
  <c r="D40"/>
  <c r="G39"/>
  <c r="F39"/>
  <c r="E9"/>
  <c r="G9"/>
  <c r="D10"/>
  <c r="F9"/>
  <c r="W29"/>
  <c r="U29"/>
  <c r="V29"/>
  <c r="T30"/>
  <c r="E10" l="1"/>
  <c r="G10"/>
  <c r="D11"/>
  <c r="F10"/>
  <c r="V20"/>
  <c r="W20"/>
  <c r="U20"/>
  <c r="T21"/>
  <c r="N30"/>
  <c r="O30"/>
  <c r="M30"/>
  <c r="L31"/>
  <c r="M20"/>
  <c r="L21"/>
  <c r="N20"/>
  <c r="O20"/>
  <c r="F20"/>
  <c r="G20"/>
  <c r="E20"/>
  <c r="D21"/>
  <c r="U30"/>
  <c r="T31"/>
  <c r="V30"/>
  <c r="W30"/>
  <c r="G40"/>
  <c r="F40"/>
  <c r="D41"/>
  <c r="E40"/>
  <c r="L41"/>
  <c r="M40"/>
  <c r="O40"/>
  <c r="N40"/>
  <c r="W10"/>
  <c r="V10"/>
  <c r="T11"/>
  <c r="U10"/>
  <c r="L11"/>
  <c r="M10"/>
  <c r="N10" s="1"/>
  <c r="O10" s="1"/>
  <c r="W40"/>
  <c r="V40"/>
  <c r="T41"/>
  <c r="U40"/>
  <c r="D31"/>
  <c r="E30"/>
  <c r="F30"/>
  <c r="G30"/>
  <c r="E31" l="1"/>
  <c r="D32"/>
  <c r="G31"/>
  <c r="F31"/>
  <c r="V41"/>
  <c r="U41"/>
  <c r="T42"/>
  <c r="W41"/>
  <c r="L12"/>
  <c r="M12" s="1"/>
  <c r="N12" s="1"/>
  <c r="O12" s="1"/>
  <c r="M11"/>
  <c r="N11" s="1"/>
  <c r="O11" s="1"/>
  <c r="V11"/>
  <c r="W11"/>
  <c r="U11"/>
  <c r="T12"/>
  <c r="N41"/>
  <c r="L42"/>
  <c r="O41"/>
  <c r="M41"/>
  <c r="D42"/>
  <c r="G41"/>
  <c r="F41"/>
  <c r="E41"/>
  <c r="D12"/>
  <c r="F11"/>
  <c r="E11"/>
  <c r="G11"/>
  <c r="U31"/>
  <c r="T32"/>
  <c r="V31"/>
  <c r="W31"/>
  <c r="D22"/>
  <c r="E21"/>
  <c r="F21"/>
  <c r="G21"/>
  <c r="M21"/>
  <c r="N21"/>
  <c r="L22"/>
  <c r="O21"/>
  <c r="N31"/>
  <c r="O31"/>
  <c r="M31"/>
  <c r="L32"/>
  <c r="V21"/>
  <c r="W21"/>
  <c r="U21"/>
  <c r="T22"/>
  <c r="V22" l="1"/>
  <c r="U22"/>
  <c r="W22"/>
  <c r="N32"/>
  <c r="O32"/>
  <c r="M32"/>
  <c r="V32"/>
  <c r="U32"/>
  <c r="W32"/>
  <c r="O42"/>
  <c r="M42"/>
  <c r="N42"/>
  <c r="U12"/>
  <c r="W12"/>
  <c r="V12"/>
  <c r="F32"/>
  <c r="G32"/>
  <c r="E32"/>
  <c r="N22"/>
  <c r="M22"/>
  <c r="O22"/>
  <c r="E22"/>
  <c r="F22"/>
  <c r="G22"/>
  <c r="F12"/>
  <c r="E12"/>
  <c r="G12"/>
  <c r="G42"/>
  <c r="F42"/>
  <c r="E42"/>
  <c r="V42"/>
  <c r="W42"/>
  <c r="U42"/>
</calcChain>
</file>

<file path=xl/sharedStrings.xml><?xml version="1.0" encoding="utf-8"?>
<sst xmlns="http://schemas.openxmlformats.org/spreadsheetml/2006/main" count="96" uniqueCount="19">
  <si>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</si>
  <si>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</si>
  <si>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</si>
  <si>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</si>
  <si>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</si>
  <si>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</si>
  <si>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</si>
  <si>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</si>
  <si>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</si>
  <si>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KASIM</t>
  </si>
  <si>
    <t>ARALIK</t>
  </si>
  <si>
    <t>Sal</t>
  </si>
  <si>
    <t>Pzt</t>
  </si>
  <si>
    <t>Çar</t>
  </si>
  <si>
    <t>Per</t>
  </si>
  <si>
    <t>Cum</t>
  </si>
  <si>
    <t>Cmt</t>
  </si>
  <si>
    <t>Paz</t>
  </si>
  <si>
    <t>EKİM</t>
  </si>
</sst>
</file>

<file path=xl/styles.xml><?xml version="1.0" encoding="utf-8"?>
<styleSheet xmlns="http://schemas.openxmlformats.org/spreadsheetml/2006/main">
  <numFmts count="2">
    <numFmt numFmtId="164" formatCode="d"/>
    <numFmt numFmtId="165" formatCode="mmmm\,\ yyyy"/>
  </numFmts>
  <fonts count="17">
    <font>
      <sz val="10"/>
      <name val="Arial Tur"/>
      <charset val="162"/>
    </font>
    <font>
      <sz val="10"/>
      <name val="Arial Tur"/>
      <charset val="162"/>
    </font>
    <font>
      <sz val="12"/>
      <name val="Arial Tur"/>
      <charset val="162"/>
    </font>
    <font>
      <b/>
      <sz val="12"/>
      <name val="Arial Tur"/>
      <charset val="162"/>
    </font>
    <font>
      <u/>
      <sz val="10"/>
      <color indexed="12"/>
      <name val="Arial Tur"/>
      <charset val="162"/>
    </font>
    <font>
      <sz val="10"/>
      <name val="Arial Tur"/>
      <charset val="162"/>
    </font>
    <font>
      <b/>
      <sz val="12"/>
      <color indexed="18"/>
      <name val="Arial Tur"/>
      <charset val="162"/>
    </font>
    <font>
      <b/>
      <sz val="10"/>
      <name val="Arial Tur"/>
      <charset val="16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Tur"/>
      <charset val="162"/>
    </font>
    <font>
      <sz val="12"/>
      <color theme="0" tint="-0.14999847407452621"/>
      <name val="Arial Tur"/>
      <charset val="162"/>
    </font>
    <font>
      <b/>
      <sz val="10"/>
      <color theme="0" tint="-0.14999847407452621"/>
      <name val="Arial Tur"/>
      <charset val="162"/>
    </font>
    <font>
      <b/>
      <sz val="12"/>
      <color rgb="FFFF0000"/>
      <name val="Arial Tur"/>
      <charset val="162"/>
    </font>
    <font>
      <b/>
      <sz val="20"/>
      <color theme="9" tint="0.79998168889431442"/>
      <name val="Times New Roman Tur"/>
      <family val="1"/>
      <charset val="162"/>
    </font>
    <font>
      <b/>
      <sz val="24"/>
      <color theme="4" tint="-0.249977111117893"/>
      <name val="Times New Roman Tur"/>
      <family val="1"/>
      <charset val="16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7">
    <xf numFmtId="0" fontId="0" fillId="0" borderId="0"/>
    <xf numFmtId="0" fontId="8" fillId="3" borderId="0">
      <alignment horizontal="center"/>
    </xf>
    <xf numFmtId="164" fontId="8" fillId="4" borderId="2">
      <alignment horizontal="center"/>
    </xf>
    <xf numFmtId="0" fontId="8" fillId="5" borderId="2" applyNumberFormat="0">
      <alignment horizontal="center"/>
    </xf>
    <xf numFmtId="0" fontId="4" fillId="0" borderId="0" applyNumberFormat="0" applyFill="0" applyBorder="0" applyAlignment="0" applyProtection="0">
      <alignment vertical="top"/>
      <protection locked="0"/>
    </xf>
    <xf numFmtId="165" fontId="9" fillId="6" borderId="2" applyNumberFormat="0">
      <alignment horizontal="center" vertical="center"/>
    </xf>
    <xf numFmtId="0" fontId="10" fillId="0" borderId="0"/>
  </cellStyleXfs>
  <cellXfs count="24">
    <xf numFmtId="0" fontId="0" fillId="0" borderId="0" xfId="0"/>
    <xf numFmtId="0" fontId="11" fillId="4" borderId="0" xfId="0" applyFont="1" applyFill="1" applyBorder="1" applyAlignment="1" applyProtection="1">
      <protection locked="0" hidden="1"/>
    </xf>
    <xf numFmtId="0" fontId="6" fillId="8" borderId="1" xfId="0" applyFont="1" applyFill="1" applyBorder="1" applyProtection="1">
      <protection hidden="1"/>
    </xf>
    <xf numFmtId="0" fontId="14" fillId="9" borderId="1" xfId="0" applyFont="1" applyFill="1" applyBorder="1" applyProtection="1">
      <protection hidden="1"/>
    </xf>
    <xf numFmtId="0" fontId="11" fillId="4" borderId="0" xfId="0" applyFont="1" applyFill="1" applyBorder="1" applyAlignment="1" applyProtection="1">
      <protection hidden="1"/>
    </xf>
    <xf numFmtId="0" fontId="0" fillId="2" borderId="0" xfId="0" applyFill="1" applyBorder="1" applyProtection="1">
      <protection hidden="1"/>
    </xf>
    <xf numFmtId="0" fontId="0" fillId="0" borderId="0" xfId="0" applyProtection="1">
      <protection hidden="1"/>
    </xf>
    <xf numFmtId="0" fontId="15" fillId="4" borderId="0" xfId="0" applyFont="1" applyFill="1" applyBorder="1" applyAlignment="1" applyProtection="1">
      <alignment horizontal="center"/>
      <protection hidden="1"/>
    </xf>
    <xf numFmtId="0" fontId="0" fillId="2" borderId="0" xfId="0" applyFill="1" applyProtection="1">
      <protection hidden="1"/>
    </xf>
    <xf numFmtId="0" fontId="2" fillId="2" borderId="0" xfId="0" applyFont="1" applyFill="1" applyProtection="1">
      <protection hidden="1"/>
    </xf>
    <xf numFmtId="0" fontId="1" fillId="7" borderId="0" xfId="0" applyFont="1" applyFill="1" applyProtection="1">
      <protection hidden="1"/>
    </xf>
    <xf numFmtId="0" fontId="2" fillId="7" borderId="0" xfId="0" applyFont="1" applyFill="1" applyProtection="1">
      <protection hidden="1"/>
    </xf>
    <xf numFmtId="0" fontId="3" fillId="7" borderId="0" xfId="0" applyFont="1" applyFill="1" applyProtection="1">
      <protection hidden="1"/>
    </xf>
    <xf numFmtId="0" fontId="2" fillId="4" borderId="0" xfId="0" applyFont="1" applyFill="1" applyProtection="1">
      <protection hidden="1"/>
    </xf>
    <xf numFmtId="0" fontId="5" fillId="7" borderId="0" xfId="0" applyFont="1" applyFill="1" applyProtection="1">
      <protection hidden="1"/>
    </xf>
    <xf numFmtId="0" fontId="12" fillId="7" borderId="0" xfId="0" applyFont="1" applyFill="1" applyProtection="1">
      <protection hidden="1"/>
    </xf>
    <xf numFmtId="0" fontId="12" fillId="4" borderId="0" xfId="0" applyFont="1" applyFill="1" applyProtection="1">
      <protection hidden="1"/>
    </xf>
    <xf numFmtId="0" fontId="7" fillId="7" borderId="0" xfId="0" applyFont="1" applyFill="1" applyProtection="1">
      <protection hidden="1"/>
    </xf>
    <xf numFmtId="0" fontId="7" fillId="2" borderId="0" xfId="0" applyFont="1" applyFill="1" applyProtection="1">
      <protection hidden="1"/>
    </xf>
    <xf numFmtId="0" fontId="5" fillId="2" borderId="0" xfId="0" applyFont="1" applyFill="1" applyProtection="1">
      <protection hidden="1"/>
    </xf>
    <xf numFmtId="0" fontId="13" fillId="7" borderId="0" xfId="0" applyFont="1" applyFill="1" applyProtection="1">
      <protection hidden="1"/>
    </xf>
    <xf numFmtId="0" fontId="4" fillId="2" borderId="0" xfId="4" applyFill="1" applyAlignment="1" applyProtection="1">
      <alignment horizontal="left"/>
      <protection hidden="1"/>
    </xf>
    <xf numFmtId="0" fontId="4" fillId="2" borderId="0" xfId="4" applyFont="1" applyFill="1" applyAlignment="1" applyProtection="1">
      <alignment horizontal="center"/>
      <protection hidden="1"/>
    </xf>
    <xf numFmtId="0" fontId="16" fillId="4" borderId="0" xfId="0" applyFont="1" applyFill="1" applyBorder="1" applyAlignment="1" applyProtection="1">
      <alignment horizontal="center"/>
      <protection hidden="1"/>
    </xf>
  </cellXfs>
  <cellStyles count="7">
    <cellStyle name="Background" xfId="1"/>
    <cellStyle name="DateCells" xfId="2"/>
    <cellStyle name="DayNames" xfId="3"/>
    <cellStyle name="Köprü" xfId="4" builtinId="8"/>
    <cellStyle name="MonthHeader" xfId="5"/>
    <cellStyle name="Normal" xfId="0" builtinId="0"/>
    <cellStyle name="Normal 2" xfId="6"/>
  </cellStyles>
  <dxfs count="6">
    <dxf>
      <fill>
        <patternFill>
          <bgColor theme="9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kvim">
    <pageSetUpPr autoPageBreaks="0" fitToPage="1"/>
  </sheetPr>
  <dimension ref="A1:AB46"/>
  <sheetViews>
    <sheetView showGridLines="0" showZeros="0" tabSelected="1" showOutlineSymbols="0" zoomScaleNormal="100" workbookViewId="0">
      <selection activeCell="B1" sqref="B1:X1"/>
    </sheetView>
  </sheetViews>
  <sheetFormatPr defaultColWidth="8.7109375" defaultRowHeight="12.75"/>
  <cols>
    <col min="1" max="1" width="3.28515625" style="6" customWidth="1"/>
    <col min="2" max="2" width="5.140625" style="6" bestFit="1" customWidth="1"/>
    <col min="3" max="8" width="4.7109375" style="6" customWidth="1"/>
    <col min="9" max="9" width="3.85546875" style="6" customWidth="1"/>
    <col min="10" max="10" width="5.140625" style="6" bestFit="1" customWidth="1"/>
    <col min="11" max="16" width="4.7109375" style="6" customWidth="1"/>
    <col min="17" max="17" width="3.140625" style="6" customWidth="1"/>
    <col min="18" max="18" width="5.140625" style="6" bestFit="1" customWidth="1"/>
    <col min="19" max="23" width="4.7109375" style="6" customWidth="1"/>
    <col min="24" max="24" width="5.42578125" style="6" customWidth="1"/>
    <col min="25" max="25" width="6.85546875" style="6" customWidth="1"/>
    <col min="26" max="16384" width="8.7109375" style="6"/>
  </cols>
  <sheetData>
    <row r="1" spans="1:28" ht="45" customHeight="1">
      <c r="A1" s="1">
        <v>2009</v>
      </c>
      <c r="B1" s="23" t="str">
        <f>byil&amp; " TAKVİMİ"</f>
        <v>2009 TAKVİMİ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5"/>
    </row>
    <row r="2" spans="1:28" ht="11.25" customHeight="1">
      <c r="A2" s="4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8"/>
    </row>
    <row r="3" spans="1:28" ht="10.5" customHeight="1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R3" s="9"/>
      <c r="S3" s="9"/>
      <c r="T3" s="9"/>
      <c r="U3" s="9"/>
      <c r="V3" s="9"/>
      <c r="W3" s="9"/>
      <c r="X3" s="9"/>
      <c r="Y3" s="8"/>
      <c r="AB3" s="9"/>
    </row>
    <row r="4" spans="1:28" ht="15.75">
      <c r="B4" s="10"/>
      <c r="C4" s="11"/>
      <c r="D4" s="12" t="s">
        <v>0</v>
      </c>
      <c r="E4" s="11"/>
      <c r="F4" s="11"/>
      <c r="G4" s="11"/>
      <c r="H4" s="11"/>
      <c r="I4" s="13"/>
      <c r="J4" s="11"/>
      <c r="K4" s="11"/>
      <c r="L4" s="12" t="s">
        <v>1</v>
      </c>
      <c r="M4" s="11"/>
      <c r="N4" s="11"/>
      <c r="O4" s="11"/>
      <c r="P4" s="11"/>
      <c r="Q4" s="13"/>
      <c r="R4" s="11"/>
      <c r="S4" s="11"/>
      <c r="T4" s="12" t="s">
        <v>2</v>
      </c>
      <c r="U4" s="11"/>
      <c r="V4" s="11"/>
      <c r="W4" s="11"/>
      <c r="X4" s="11"/>
      <c r="Y4" s="8"/>
    </row>
    <row r="5" spans="1:28" ht="5.25" customHeight="1">
      <c r="B5" s="14"/>
      <c r="C5" s="15">
        <f>WEEKDAY("1/1/"&amp;byil,2)</f>
        <v>4</v>
      </c>
      <c r="D5" s="15"/>
      <c r="E5" s="15"/>
      <c r="F5" s="15"/>
      <c r="G5" s="15"/>
      <c r="H5" s="15"/>
      <c r="I5" s="16"/>
      <c r="J5" s="15"/>
      <c r="K5" s="15">
        <f>WEEKDAY("1/2/"&amp;byil,2)</f>
        <v>7</v>
      </c>
      <c r="L5" s="15" t="e">
        <f>WEEKDAY("29/2/"&amp;byil,2)</f>
        <v>#VALUE!</v>
      </c>
      <c r="M5" s="15"/>
      <c r="N5" s="15"/>
      <c r="O5" s="15"/>
      <c r="P5" s="15"/>
      <c r="Q5" s="16"/>
      <c r="R5" s="15"/>
      <c r="S5" s="15">
        <f>WEEKDAY("1/3/"&amp;byil,2)</f>
        <v>7</v>
      </c>
      <c r="T5" s="15"/>
      <c r="U5" s="15"/>
      <c r="V5" s="15"/>
      <c r="W5" s="15"/>
      <c r="X5" s="15"/>
      <c r="Y5" s="8"/>
    </row>
    <row r="6" spans="1:28" ht="15.75">
      <c r="B6" s="17" t="s">
        <v>12</v>
      </c>
      <c r="C6" s="2">
        <f>IF(C5=1,1,0)</f>
        <v>0</v>
      </c>
      <c r="D6" s="2">
        <f>C12+1</f>
        <v>5</v>
      </c>
      <c r="E6" s="2">
        <f t="shared" ref="E6:E12" si="0">D6+7</f>
        <v>12</v>
      </c>
      <c r="F6" s="2">
        <f>D6+14</f>
        <v>19</v>
      </c>
      <c r="G6" s="2">
        <f>D6+21</f>
        <v>26</v>
      </c>
      <c r="H6" s="2" t="str">
        <f>IF(D6+28&gt;31,"",D6+28)</f>
        <v/>
      </c>
      <c r="I6" s="13"/>
      <c r="J6" s="17" t="s">
        <v>12</v>
      </c>
      <c r="K6" s="2">
        <f>IF(K5=1,1,0)</f>
        <v>0</v>
      </c>
      <c r="L6" s="2">
        <f>K12+1</f>
        <v>2</v>
      </c>
      <c r="M6" s="2">
        <f>L6+7</f>
        <v>9</v>
      </c>
      <c r="N6" s="2">
        <f>M6+7</f>
        <v>16</v>
      </c>
      <c r="O6" s="2">
        <f>IF(N6+7&gt;29,"",IF(AND(N6+7=29,ISERR(hata)),"",N6+7))</f>
        <v>23</v>
      </c>
      <c r="P6" s="11"/>
      <c r="Q6" s="13"/>
      <c r="R6" s="17" t="s">
        <v>12</v>
      </c>
      <c r="S6" s="2">
        <f>IF(S5=1,1,0)</f>
        <v>0</v>
      </c>
      <c r="T6" s="2">
        <f>S12+1</f>
        <v>2</v>
      </c>
      <c r="U6" s="2">
        <f t="shared" ref="U6:U12" si="1">T6+7</f>
        <v>9</v>
      </c>
      <c r="V6" s="2">
        <f>T6+14</f>
        <v>16</v>
      </c>
      <c r="W6" s="2">
        <f>T6+21</f>
        <v>23</v>
      </c>
      <c r="X6" s="2">
        <f>IF(T6+28&gt;31,"",T6+28)</f>
        <v>30</v>
      </c>
      <c r="Y6" s="8"/>
    </row>
    <row r="7" spans="1:28" ht="15.75">
      <c r="B7" s="17" t="s">
        <v>11</v>
      </c>
      <c r="C7" s="2">
        <f>IF(C6&gt;0,C6+1,IF(C$5=2,1,0))</f>
        <v>0</v>
      </c>
      <c r="D7" s="2">
        <f t="shared" ref="D7:D12" si="2">D6+1</f>
        <v>6</v>
      </c>
      <c r="E7" s="2">
        <f t="shared" si="0"/>
        <v>13</v>
      </c>
      <c r="F7" s="2">
        <f t="shared" ref="F7:F12" si="3">D7+14</f>
        <v>20</v>
      </c>
      <c r="G7" s="2">
        <f>D7+21</f>
        <v>27</v>
      </c>
      <c r="H7" s="2" t="str">
        <f>IF(D7+28&gt;31,"",D7+28)</f>
        <v/>
      </c>
      <c r="I7" s="9"/>
      <c r="J7" s="17" t="s">
        <v>11</v>
      </c>
      <c r="K7" s="2">
        <f>IF(K6&gt;0,K6+1,IF(K$5=2,1,0))</f>
        <v>0</v>
      </c>
      <c r="L7" s="2">
        <f t="shared" ref="L7:L12" si="4">L6+1</f>
        <v>3</v>
      </c>
      <c r="M7" s="2">
        <f t="shared" ref="M7:N12" si="5">L7+7</f>
        <v>10</v>
      </c>
      <c r="N7" s="2">
        <f t="shared" si="5"/>
        <v>17</v>
      </c>
      <c r="O7" s="2">
        <f t="shared" ref="O7:O12" si="6">IF(N7+7&gt;29,"",IF(AND(N7+7=29,ISERR(hata)),"",N7+7))</f>
        <v>24</v>
      </c>
      <c r="P7" s="11"/>
      <c r="Q7" s="9"/>
      <c r="R7" s="17" t="s">
        <v>11</v>
      </c>
      <c r="S7" s="2">
        <f>IF(S6&gt;0,S6+1,IF(S$5=2,1,0))</f>
        <v>0</v>
      </c>
      <c r="T7" s="2">
        <f t="shared" ref="T7:T12" si="7">T6+1</f>
        <v>3</v>
      </c>
      <c r="U7" s="2">
        <f t="shared" si="1"/>
        <v>10</v>
      </c>
      <c r="V7" s="2">
        <f t="shared" ref="V7:V12" si="8">T7+14</f>
        <v>17</v>
      </c>
      <c r="W7" s="2">
        <f>T7+21</f>
        <v>24</v>
      </c>
      <c r="X7" s="2">
        <f>IF(T7+28&gt;31,"",T7+28)</f>
        <v>31</v>
      </c>
      <c r="Y7" s="8"/>
    </row>
    <row r="8" spans="1:28" ht="15.75">
      <c r="B8" s="17" t="s">
        <v>13</v>
      </c>
      <c r="C8" s="2">
        <f>IF(C7&gt;0,C7+1,IF(C$5=3,1,0))</f>
        <v>0</v>
      </c>
      <c r="D8" s="2">
        <f t="shared" si="2"/>
        <v>7</v>
      </c>
      <c r="E8" s="2">
        <f t="shared" si="0"/>
        <v>14</v>
      </c>
      <c r="F8" s="2">
        <f t="shared" si="3"/>
        <v>21</v>
      </c>
      <c r="G8" s="2">
        <f>D8+21</f>
        <v>28</v>
      </c>
      <c r="H8" s="2"/>
      <c r="I8" s="9"/>
      <c r="J8" s="17" t="s">
        <v>13</v>
      </c>
      <c r="K8" s="2">
        <f>IF(K7&gt;0,K7+1,IF(K$5=3,1,0))</f>
        <v>0</v>
      </c>
      <c r="L8" s="2">
        <f t="shared" si="4"/>
        <v>4</v>
      </c>
      <c r="M8" s="2">
        <f t="shared" si="5"/>
        <v>11</v>
      </c>
      <c r="N8" s="2">
        <f t="shared" si="5"/>
        <v>18</v>
      </c>
      <c r="O8" s="2">
        <f t="shared" si="6"/>
        <v>25</v>
      </c>
      <c r="P8" s="11"/>
      <c r="Q8" s="9"/>
      <c r="R8" s="17" t="s">
        <v>13</v>
      </c>
      <c r="S8" s="2">
        <f>IF(S7&gt;0,S7+1,IF(S$5=3,1,0))</f>
        <v>0</v>
      </c>
      <c r="T8" s="2">
        <f t="shared" si="7"/>
        <v>4</v>
      </c>
      <c r="U8" s="2">
        <f t="shared" si="1"/>
        <v>11</v>
      </c>
      <c r="V8" s="2">
        <f t="shared" si="8"/>
        <v>18</v>
      </c>
      <c r="W8" s="2">
        <f>T8+21</f>
        <v>25</v>
      </c>
      <c r="X8" s="2"/>
      <c r="Y8" s="8"/>
    </row>
    <row r="9" spans="1:28" ht="15.75">
      <c r="B9" s="17" t="s">
        <v>14</v>
      </c>
      <c r="C9" s="2">
        <f>IF(C8&gt;0,C8+1,IF(C$5=4,1,0))</f>
        <v>1</v>
      </c>
      <c r="D9" s="2">
        <f t="shared" si="2"/>
        <v>8</v>
      </c>
      <c r="E9" s="2">
        <f t="shared" si="0"/>
        <v>15</v>
      </c>
      <c r="F9" s="2">
        <f t="shared" si="3"/>
        <v>22</v>
      </c>
      <c r="G9" s="2">
        <f>IF(D9+21&gt;31,"",D9+21)</f>
        <v>29</v>
      </c>
      <c r="H9" s="2"/>
      <c r="I9" s="9"/>
      <c r="J9" s="17" t="s">
        <v>14</v>
      </c>
      <c r="K9" s="2">
        <f>IF(K8&gt;0,K8+1,IF(K$5=4,1,0))</f>
        <v>0</v>
      </c>
      <c r="L9" s="2">
        <f t="shared" si="4"/>
        <v>5</v>
      </c>
      <c r="M9" s="2">
        <f t="shared" si="5"/>
        <v>12</v>
      </c>
      <c r="N9" s="2">
        <f t="shared" si="5"/>
        <v>19</v>
      </c>
      <c r="O9" s="2">
        <f t="shared" si="6"/>
        <v>26</v>
      </c>
      <c r="P9" s="11"/>
      <c r="Q9" s="9"/>
      <c r="R9" s="17" t="s">
        <v>14</v>
      </c>
      <c r="S9" s="2">
        <f>IF(S8&gt;0,S8+1,IF(S$5=4,1,0))</f>
        <v>0</v>
      </c>
      <c r="T9" s="2">
        <f t="shared" si="7"/>
        <v>5</v>
      </c>
      <c r="U9" s="2">
        <f t="shared" si="1"/>
        <v>12</v>
      </c>
      <c r="V9" s="2">
        <f t="shared" si="8"/>
        <v>19</v>
      </c>
      <c r="W9" s="2">
        <f>IF(T9+21&gt;31,"",T9+21)</f>
        <v>26</v>
      </c>
      <c r="X9" s="2"/>
      <c r="Y9" s="8"/>
    </row>
    <row r="10" spans="1:28" ht="15.75">
      <c r="B10" s="17" t="s">
        <v>15</v>
      </c>
      <c r="C10" s="2">
        <f>IF(C9&gt;0,C9+1,IF(C$5=5,1,0))</f>
        <v>2</v>
      </c>
      <c r="D10" s="2">
        <f t="shared" si="2"/>
        <v>9</v>
      </c>
      <c r="E10" s="2">
        <f t="shared" si="0"/>
        <v>16</v>
      </c>
      <c r="F10" s="2">
        <f t="shared" si="3"/>
        <v>23</v>
      </c>
      <c r="G10" s="2">
        <f>IF(D10+21&gt;31,"",D10+21)</f>
        <v>30</v>
      </c>
      <c r="H10" s="2"/>
      <c r="I10" s="9"/>
      <c r="J10" s="17" t="s">
        <v>15</v>
      </c>
      <c r="K10" s="2">
        <f>IF(K9&gt;0,K9+1,IF(K$5=5,1,0))</f>
        <v>0</v>
      </c>
      <c r="L10" s="2">
        <f t="shared" si="4"/>
        <v>6</v>
      </c>
      <c r="M10" s="2">
        <f t="shared" si="5"/>
        <v>13</v>
      </c>
      <c r="N10" s="2">
        <f t="shared" si="5"/>
        <v>20</v>
      </c>
      <c r="O10" s="2">
        <f t="shared" si="6"/>
        <v>27</v>
      </c>
      <c r="P10" s="11"/>
      <c r="Q10" s="9"/>
      <c r="R10" s="17" t="s">
        <v>15</v>
      </c>
      <c r="S10" s="2">
        <f>IF(S9&gt;0,S9+1,IF(S$5=5,1,0))</f>
        <v>0</v>
      </c>
      <c r="T10" s="2">
        <f t="shared" si="7"/>
        <v>6</v>
      </c>
      <c r="U10" s="2">
        <f t="shared" si="1"/>
        <v>13</v>
      </c>
      <c r="V10" s="2">
        <f t="shared" si="8"/>
        <v>20</v>
      </c>
      <c r="W10" s="2">
        <f>IF(T10+21&gt;31,"",T10+21)</f>
        <v>27</v>
      </c>
      <c r="X10" s="2"/>
      <c r="Y10" s="8"/>
    </row>
    <row r="11" spans="1:28" ht="15.75">
      <c r="B11" s="17" t="s">
        <v>16</v>
      </c>
      <c r="C11" s="3">
        <f>IF(C10&gt;0,C10+1,IF(C$5=6,1,0))</f>
        <v>3</v>
      </c>
      <c r="D11" s="3">
        <f t="shared" si="2"/>
        <v>10</v>
      </c>
      <c r="E11" s="3">
        <f t="shared" si="0"/>
        <v>17</v>
      </c>
      <c r="F11" s="3">
        <f t="shared" si="3"/>
        <v>24</v>
      </c>
      <c r="G11" s="3">
        <f>IF(D11+21&gt;31,"",D11+21)</f>
        <v>31</v>
      </c>
      <c r="H11" s="3"/>
      <c r="I11" s="9"/>
      <c r="J11" s="17" t="s">
        <v>16</v>
      </c>
      <c r="K11" s="3">
        <f>IF(K10&gt;0,K10+1,IF(K$5=6,1,0))</f>
        <v>0</v>
      </c>
      <c r="L11" s="3">
        <f t="shared" si="4"/>
        <v>7</v>
      </c>
      <c r="M11" s="3">
        <f t="shared" si="5"/>
        <v>14</v>
      </c>
      <c r="N11" s="3">
        <f t="shared" si="5"/>
        <v>21</v>
      </c>
      <c r="O11" s="3">
        <f t="shared" si="6"/>
        <v>28</v>
      </c>
      <c r="P11" s="11"/>
      <c r="Q11" s="9"/>
      <c r="R11" s="17" t="s">
        <v>16</v>
      </c>
      <c r="S11" s="3">
        <f>IF(S10&gt;0,S10+1,IF(S$5=6,1,0))</f>
        <v>0</v>
      </c>
      <c r="T11" s="3">
        <f t="shared" si="7"/>
        <v>7</v>
      </c>
      <c r="U11" s="3">
        <f t="shared" si="1"/>
        <v>14</v>
      </c>
      <c r="V11" s="3">
        <f t="shared" si="8"/>
        <v>21</v>
      </c>
      <c r="W11" s="3">
        <f>IF(T11+21&gt;31,"",T11+21)</f>
        <v>28</v>
      </c>
      <c r="X11" s="3"/>
      <c r="Y11" s="8"/>
    </row>
    <row r="12" spans="1:28" ht="15.75">
      <c r="B12" s="17" t="s">
        <v>17</v>
      </c>
      <c r="C12" s="3">
        <f>IF(C11&gt;0,C11+1,IF(C$5=7,1,0))</f>
        <v>4</v>
      </c>
      <c r="D12" s="3">
        <f t="shared" si="2"/>
        <v>11</v>
      </c>
      <c r="E12" s="3">
        <f t="shared" si="0"/>
        <v>18</v>
      </c>
      <c r="F12" s="3">
        <f t="shared" si="3"/>
        <v>25</v>
      </c>
      <c r="G12" s="3" t="str">
        <f>IF(D12+21&gt;31,"",D12+21)</f>
        <v/>
      </c>
      <c r="H12" s="3"/>
      <c r="I12" s="9"/>
      <c r="J12" s="17" t="s">
        <v>17</v>
      </c>
      <c r="K12" s="3">
        <f>IF(K11&gt;0,K11+1,IF(K$5=7,1,0))</f>
        <v>1</v>
      </c>
      <c r="L12" s="3">
        <f t="shared" si="4"/>
        <v>8</v>
      </c>
      <c r="M12" s="3">
        <f t="shared" si="5"/>
        <v>15</v>
      </c>
      <c r="N12" s="3">
        <f t="shared" si="5"/>
        <v>22</v>
      </c>
      <c r="O12" s="3" t="str">
        <f t="shared" si="6"/>
        <v/>
      </c>
      <c r="P12" s="11"/>
      <c r="Q12" s="9"/>
      <c r="R12" s="17" t="s">
        <v>17</v>
      </c>
      <c r="S12" s="3">
        <f>IF(S11&gt;0,S11+1,IF(S$5=7,1,0))</f>
        <v>1</v>
      </c>
      <c r="T12" s="3">
        <f t="shared" si="7"/>
        <v>8</v>
      </c>
      <c r="U12" s="3">
        <f t="shared" si="1"/>
        <v>15</v>
      </c>
      <c r="V12" s="3">
        <f t="shared" si="8"/>
        <v>22</v>
      </c>
      <c r="W12" s="3">
        <f>IF(T12+21&gt;31,"",T12+21)</f>
        <v>29</v>
      </c>
      <c r="X12" s="3"/>
      <c r="Y12" s="8"/>
    </row>
    <row r="13" spans="1:28" ht="25.5" customHeight="1">
      <c r="B13" s="18"/>
      <c r="C13" s="9"/>
      <c r="D13" s="9"/>
      <c r="E13" s="9"/>
      <c r="F13" s="9"/>
      <c r="G13" s="9"/>
      <c r="H13" s="9"/>
      <c r="I13" s="9"/>
      <c r="J13" s="18"/>
      <c r="K13" s="9"/>
      <c r="L13" s="9"/>
      <c r="M13" s="9"/>
      <c r="N13" s="9"/>
      <c r="O13" s="9"/>
      <c r="P13" s="9"/>
      <c r="Q13" s="9"/>
      <c r="R13" s="18"/>
      <c r="S13" s="9"/>
      <c r="T13" s="9"/>
      <c r="U13" s="9"/>
      <c r="V13" s="9"/>
      <c r="W13" s="9"/>
      <c r="X13" s="9"/>
      <c r="Y13" s="8"/>
    </row>
    <row r="14" spans="1:28" ht="15.75">
      <c r="B14" s="17"/>
      <c r="C14" s="11"/>
      <c r="D14" s="12" t="s">
        <v>3</v>
      </c>
      <c r="E14" s="11"/>
      <c r="F14" s="11"/>
      <c r="G14" s="11"/>
      <c r="H14" s="11"/>
      <c r="I14" s="9"/>
      <c r="J14" s="17"/>
      <c r="K14" s="11"/>
      <c r="L14" s="12" t="s">
        <v>4</v>
      </c>
      <c r="M14" s="11"/>
      <c r="N14" s="11"/>
      <c r="O14" s="11"/>
      <c r="P14" s="11"/>
      <c r="Q14" s="9"/>
      <c r="R14" s="17"/>
      <c r="S14" s="11"/>
      <c r="T14" s="12" t="s">
        <v>5</v>
      </c>
      <c r="U14" s="11"/>
      <c r="V14" s="11"/>
      <c r="W14" s="11"/>
      <c r="X14" s="11"/>
      <c r="Y14" s="8"/>
    </row>
    <row r="15" spans="1:28" ht="7.5" customHeight="1">
      <c r="B15" s="17"/>
      <c r="C15" s="15">
        <f>WEEKDAY("1/4/"&amp;byil,2)</f>
        <v>3</v>
      </c>
      <c r="D15" s="11"/>
      <c r="E15" s="11"/>
      <c r="F15" s="11"/>
      <c r="G15" s="11"/>
      <c r="H15" s="11"/>
      <c r="I15" s="9"/>
      <c r="J15" s="17"/>
      <c r="K15" s="15">
        <f>WEEKDAY("1/5/"&amp;byil,2)</f>
        <v>5</v>
      </c>
      <c r="L15" s="11"/>
      <c r="M15" s="11"/>
      <c r="N15" s="11"/>
      <c r="O15" s="11"/>
      <c r="P15" s="11"/>
      <c r="Q15" s="9"/>
      <c r="R15" s="17"/>
      <c r="S15" s="15">
        <f>WEEKDAY("1/6/"&amp;byil,2)</f>
        <v>1</v>
      </c>
      <c r="T15" s="11"/>
      <c r="U15" s="11"/>
      <c r="V15" s="11"/>
      <c r="W15" s="11"/>
      <c r="X15" s="11"/>
      <c r="Y15" s="8"/>
    </row>
    <row r="16" spans="1:28" ht="15.75">
      <c r="B16" s="17" t="s">
        <v>12</v>
      </c>
      <c r="C16" s="2">
        <f>IF(C15=1,1,0)</f>
        <v>0</v>
      </c>
      <c r="D16" s="2">
        <f>C22+1</f>
        <v>6</v>
      </c>
      <c r="E16" s="2">
        <f t="shared" ref="E16:E22" si="9">D16+7</f>
        <v>13</v>
      </c>
      <c r="F16" s="2">
        <f>D16+14</f>
        <v>20</v>
      </c>
      <c r="G16" s="2">
        <f>D16+21</f>
        <v>27</v>
      </c>
      <c r="H16" s="2" t="str">
        <f>IF(D16+28&gt;30,"",D16+28)</f>
        <v/>
      </c>
      <c r="I16" s="9"/>
      <c r="J16" s="17" t="s">
        <v>12</v>
      </c>
      <c r="K16" s="2">
        <f>IF(K15=1,1,0)</f>
        <v>0</v>
      </c>
      <c r="L16" s="2">
        <f>K22+1</f>
        <v>4</v>
      </c>
      <c r="M16" s="2">
        <f t="shared" ref="M16:M22" si="10">L16+7</f>
        <v>11</v>
      </c>
      <c r="N16" s="2">
        <f>L16+14</f>
        <v>18</v>
      </c>
      <c r="O16" s="2">
        <f>L16+21</f>
        <v>25</v>
      </c>
      <c r="P16" s="2" t="str">
        <f>IF(L16+28&gt;31,"",L16+28)</f>
        <v/>
      </c>
      <c r="Q16" s="9"/>
      <c r="R16" s="17" t="s">
        <v>12</v>
      </c>
      <c r="S16" s="2">
        <f>IF(S15=1,1,0)</f>
        <v>1</v>
      </c>
      <c r="T16" s="2">
        <f>S22+1</f>
        <v>8</v>
      </c>
      <c r="U16" s="2">
        <f t="shared" ref="U16:U22" si="11">T16+7</f>
        <v>15</v>
      </c>
      <c r="V16" s="2">
        <f>T16+14</f>
        <v>22</v>
      </c>
      <c r="W16" s="2">
        <f>T16+21</f>
        <v>29</v>
      </c>
      <c r="X16" s="2" t="str">
        <f>IF(T16+28&gt;30,"",T16+28)</f>
        <v/>
      </c>
      <c r="Y16" s="8"/>
    </row>
    <row r="17" spans="2:25" ht="15.75">
      <c r="B17" s="17" t="s">
        <v>11</v>
      </c>
      <c r="C17" s="2">
        <f>IF(C16&gt;0,C16+1,IF(C$15=2,1,0))</f>
        <v>0</v>
      </c>
      <c r="D17" s="2">
        <f t="shared" ref="D17:D22" si="12">D16+1</f>
        <v>7</v>
      </c>
      <c r="E17" s="2">
        <f t="shared" si="9"/>
        <v>14</v>
      </c>
      <c r="F17" s="2">
        <f t="shared" ref="F17:F22" si="13">D17+14</f>
        <v>21</v>
      </c>
      <c r="G17" s="2">
        <f>D17+21</f>
        <v>28</v>
      </c>
      <c r="H17" s="2"/>
      <c r="I17" s="9"/>
      <c r="J17" s="17" t="s">
        <v>11</v>
      </c>
      <c r="K17" s="2">
        <f>IF(K16&gt;0,K16+1,IF(K$15=2,1,0))</f>
        <v>0</v>
      </c>
      <c r="L17" s="2">
        <f t="shared" ref="L17:L22" si="14">L16+1</f>
        <v>5</v>
      </c>
      <c r="M17" s="2">
        <f t="shared" si="10"/>
        <v>12</v>
      </c>
      <c r="N17" s="2">
        <f t="shared" ref="N17:N22" si="15">L17+14</f>
        <v>19</v>
      </c>
      <c r="O17" s="2">
        <f>L17+21</f>
        <v>26</v>
      </c>
      <c r="P17" s="2" t="str">
        <f>IF(L17+28&gt;31,"",L17+28)</f>
        <v/>
      </c>
      <c r="Q17" s="9"/>
      <c r="R17" s="17" t="s">
        <v>11</v>
      </c>
      <c r="S17" s="2">
        <f>IF(S16&gt;0,S16+1,IF(S$15=2,1,0))</f>
        <v>2</v>
      </c>
      <c r="T17" s="2">
        <f t="shared" ref="T17:T22" si="16">T16+1</f>
        <v>9</v>
      </c>
      <c r="U17" s="2">
        <f t="shared" si="11"/>
        <v>16</v>
      </c>
      <c r="V17" s="2">
        <f t="shared" ref="V17:V22" si="17">T17+14</f>
        <v>23</v>
      </c>
      <c r="W17" s="2">
        <f>T17+21</f>
        <v>30</v>
      </c>
      <c r="X17" s="2"/>
      <c r="Y17" s="8"/>
    </row>
    <row r="18" spans="2:25" ht="15.75">
      <c r="B18" s="17" t="s">
        <v>13</v>
      </c>
      <c r="C18" s="2">
        <f>IF(C17&gt;0,C17+1,IF(C$15=3,1,0))</f>
        <v>1</v>
      </c>
      <c r="D18" s="2">
        <f t="shared" si="12"/>
        <v>8</v>
      </c>
      <c r="E18" s="2">
        <f t="shared" si="9"/>
        <v>15</v>
      </c>
      <c r="F18" s="2">
        <f t="shared" si="13"/>
        <v>22</v>
      </c>
      <c r="G18" s="2">
        <f>IF(D18+21&gt;30,"",D18+21)</f>
        <v>29</v>
      </c>
      <c r="H18" s="2"/>
      <c r="I18" s="9"/>
      <c r="J18" s="17" t="s">
        <v>13</v>
      </c>
      <c r="K18" s="2">
        <f>IF(K17&gt;0,K17+1,IF(K$15=3,1,0))</f>
        <v>0</v>
      </c>
      <c r="L18" s="2">
        <f t="shared" si="14"/>
        <v>6</v>
      </c>
      <c r="M18" s="2">
        <f t="shared" si="10"/>
        <v>13</v>
      </c>
      <c r="N18" s="2">
        <f t="shared" si="15"/>
        <v>20</v>
      </c>
      <c r="O18" s="2">
        <f>L18+21</f>
        <v>27</v>
      </c>
      <c r="P18" s="2"/>
      <c r="Q18" s="9"/>
      <c r="R18" s="17" t="s">
        <v>13</v>
      </c>
      <c r="S18" s="2">
        <f>IF(S17&gt;0,S17+1,IF(S$15=3,1,0))</f>
        <v>3</v>
      </c>
      <c r="T18" s="2">
        <f t="shared" si="16"/>
        <v>10</v>
      </c>
      <c r="U18" s="2">
        <f t="shared" si="11"/>
        <v>17</v>
      </c>
      <c r="V18" s="2">
        <f t="shared" si="17"/>
        <v>24</v>
      </c>
      <c r="W18" s="2" t="str">
        <f>IF(T18+21&gt;30,"",T18+21)</f>
        <v/>
      </c>
      <c r="X18" s="2"/>
      <c r="Y18" s="8"/>
    </row>
    <row r="19" spans="2:25" ht="15.75">
      <c r="B19" s="17" t="s">
        <v>14</v>
      </c>
      <c r="C19" s="2">
        <f>IF(C18&gt;0,C18+1,IF(C$15=4,1,0))</f>
        <v>2</v>
      </c>
      <c r="D19" s="2">
        <f t="shared" si="12"/>
        <v>9</v>
      </c>
      <c r="E19" s="2">
        <f t="shared" si="9"/>
        <v>16</v>
      </c>
      <c r="F19" s="2">
        <f t="shared" si="13"/>
        <v>23</v>
      </c>
      <c r="G19" s="2">
        <f>IF(D19+21&gt;30,"",D19+21)</f>
        <v>30</v>
      </c>
      <c r="H19" s="2"/>
      <c r="I19" s="9"/>
      <c r="J19" s="17" t="s">
        <v>14</v>
      </c>
      <c r="K19" s="2">
        <f>IF(K18&gt;0,K18+1,IF(K$15=4,1,0))</f>
        <v>0</v>
      </c>
      <c r="L19" s="2">
        <f t="shared" si="14"/>
        <v>7</v>
      </c>
      <c r="M19" s="2">
        <f t="shared" si="10"/>
        <v>14</v>
      </c>
      <c r="N19" s="2">
        <f t="shared" si="15"/>
        <v>21</v>
      </c>
      <c r="O19" s="2">
        <f>IF(L19+21&gt;31,"",L19+21)</f>
        <v>28</v>
      </c>
      <c r="P19" s="2"/>
      <c r="Q19" s="9"/>
      <c r="R19" s="17" t="s">
        <v>14</v>
      </c>
      <c r="S19" s="2">
        <f>IF(S18&gt;0,S18+1,IF(S$15=4,1,0))</f>
        <v>4</v>
      </c>
      <c r="T19" s="2">
        <f t="shared" si="16"/>
        <v>11</v>
      </c>
      <c r="U19" s="2">
        <f t="shared" si="11"/>
        <v>18</v>
      </c>
      <c r="V19" s="2">
        <f t="shared" si="17"/>
        <v>25</v>
      </c>
      <c r="W19" s="2" t="str">
        <f>IF(T19+21&gt;30,"",T19+21)</f>
        <v/>
      </c>
      <c r="X19" s="2"/>
      <c r="Y19" s="8"/>
    </row>
    <row r="20" spans="2:25" ht="15.75">
      <c r="B20" s="17" t="s">
        <v>15</v>
      </c>
      <c r="C20" s="2">
        <f>IF(C19&gt;0,C19+1,IF(C$15=5,1,0))</f>
        <v>3</v>
      </c>
      <c r="D20" s="2">
        <f t="shared" si="12"/>
        <v>10</v>
      </c>
      <c r="E20" s="2">
        <f t="shared" si="9"/>
        <v>17</v>
      </c>
      <c r="F20" s="2">
        <f t="shared" si="13"/>
        <v>24</v>
      </c>
      <c r="G20" s="2" t="str">
        <f>IF(D20+21&gt;30,"",D20+21)</f>
        <v/>
      </c>
      <c r="H20" s="2"/>
      <c r="I20" s="9"/>
      <c r="J20" s="17" t="s">
        <v>15</v>
      </c>
      <c r="K20" s="2">
        <f>IF(K19&gt;0,K19+1,IF(K$15=5,1,0))</f>
        <v>1</v>
      </c>
      <c r="L20" s="2">
        <f t="shared" si="14"/>
        <v>8</v>
      </c>
      <c r="M20" s="2">
        <f t="shared" si="10"/>
        <v>15</v>
      </c>
      <c r="N20" s="2">
        <f t="shared" si="15"/>
        <v>22</v>
      </c>
      <c r="O20" s="2">
        <f>IF(L20+21&gt;31,"",L20+21)</f>
        <v>29</v>
      </c>
      <c r="P20" s="2"/>
      <c r="Q20" s="9"/>
      <c r="R20" s="17" t="s">
        <v>15</v>
      </c>
      <c r="S20" s="2">
        <f>IF(S19&gt;0,S19+1,IF(S$15=5,1,0))</f>
        <v>5</v>
      </c>
      <c r="T20" s="2">
        <f t="shared" si="16"/>
        <v>12</v>
      </c>
      <c r="U20" s="2">
        <f t="shared" si="11"/>
        <v>19</v>
      </c>
      <c r="V20" s="2">
        <f t="shared" si="17"/>
        <v>26</v>
      </c>
      <c r="W20" s="2" t="str">
        <f>IF(T20+21&gt;30,"",T20+21)</f>
        <v/>
      </c>
      <c r="X20" s="2"/>
      <c r="Y20" s="8"/>
    </row>
    <row r="21" spans="2:25" ht="15.75">
      <c r="B21" s="17" t="s">
        <v>16</v>
      </c>
      <c r="C21" s="3">
        <f>IF(C20&gt;0,C20+1,IF(C$15=6,1,0))</f>
        <v>4</v>
      </c>
      <c r="D21" s="3">
        <f t="shared" si="12"/>
        <v>11</v>
      </c>
      <c r="E21" s="3">
        <f t="shared" si="9"/>
        <v>18</v>
      </c>
      <c r="F21" s="3">
        <f t="shared" si="13"/>
        <v>25</v>
      </c>
      <c r="G21" s="3" t="str">
        <f>IF(D21+21&gt;30,"",D21+21)</f>
        <v/>
      </c>
      <c r="H21" s="3"/>
      <c r="I21" s="9"/>
      <c r="J21" s="17" t="s">
        <v>16</v>
      </c>
      <c r="K21" s="3">
        <f>IF(K20&gt;0,K20+1,IF(K$15=6,1,0))</f>
        <v>2</v>
      </c>
      <c r="L21" s="3">
        <f t="shared" si="14"/>
        <v>9</v>
      </c>
      <c r="M21" s="3">
        <f t="shared" si="10"/>
        <v>16</v>
      </c>
      <c r="N21" s="3">
        <f t="shared" si="15"/>
        <v>23</v>
      </c>
      <c r="O21" s="3">
        <f>IF(L21+21&gt;31,"",L21+21)</f>
        <v>30</v>
      </c>
      <c r="P21" s="3"/>
      <c r="Q21" s="9"/>
      <c r="R21" s="17" t="s">
        <v>16</v>
      </c>
      <c r="S21" s="3">
        <f>IF(S20&gt;0,S20+1,IF(S$15=6,1,0))</f>
        <v>6</v>
      </c>
      <c r="T21" s="3">
        <f t="shared" si="16"/>
        <v>13</v>
      </c>
      <c r="U21" s="3">
        <f t="shared" si="11"/>
        <v>20</v>
      </c>
      <c r="V21" s="3">
        <f t="shared" si="17"/>
        <v>27</v>
      </c>
      <c r="W21" s="3" t="str">
        <f>IF(T21+21&gt;30,"",T21+21)</f>
        <v/>
      </c>
      <c r="X21" s="3"/>
      <c r="Y21" s="8"/>
    </row>
    <row r="22" spans="2:25" ht="15.75">
      <c r="B22" s="17" t="s">
        <v>17</v>
      </c>
      <c r="C22" s="3">
        <f>IF(C21&gt;0,C21+1,IF(C$15=7,1,0))</f>
        <v>5</v>
      </c>
      <c r="D22" s="3">
        <f t="shared" si="12"/>
        <v>12</v>
      </c>
      <c r="E22" s="3">
        <f t="shared" si="9"/>
        <v>19</v>
      </c>
      <c r="F22" s="3">
        <f t="shared" si="13"/>
        <v>26</v>
      </c>
      <c r="G22" s="3" t="str">
        <f>IF(D22+21&gt;30,"",D22+21)</f>
        <v/>
      </c>
      <c r="H22" s="3"/>
      <c r="I22" s="9"/>
      <c r="J22" s="17" t="s">
        <v>17</v>
      </c>
      <c r="K22" s="3">
        <f>IF(K21&gt;0,K21+1,IF(K$15=7,1,0))</f>
        <v>3</v>
      </c>
      <c r="L22" s="3">
        <f t="shared" si="14"/>
        <v>10</v>
      </c>
      <c r="M22" s="3">
        <f t="shared" si="10"/>
        <v>17</v>
      </c>
      <c r="N22" s="3">
        <f t="shared" si="15"/>
        <v>24</v>
      </c>
      <c r="O22" s="3">
        <f>IF(L22+21&gt;31,"",L22+21)</f>
        <v>31</v>
      </c>
      <c r="P22" s="3"/>
      <c r="Q22" s="9"/>
      <c r="R22" s="17" t="s">
        <v>17</v>
      </c>
      <c r="S22" s="3">
        <f>IF(S21&gt;0,S21+1,IF(S$15=7,1,0))</f>
        <v>7</v>
      </c>
      <c r="T22" s="3">
        <f t="shared" si="16"/>
        <v>14</v>
      </c>
      <c r="U22" s="3">
        <f t="shared" si="11"/>
        <v>21</v>
      </c>
      <c r="V22" s="3">
        <f t="shared" si="17"/>
        <v>28</v>
      </c>
      <c r="W22" s="3" t="str">
        <f>IF(T22+21&gt;30,"",T22+21)</f>
        <v/>
      </c>
      <c r="X22" s="3"/>
      <c r="Y22" s="8"/>
    </row>
    <row r="23" spans="2:25" ht="21" customHeight="1">
      <c r="B23" s="18"/>
      <c r="C23" s="19"/>
      <c r="D23" s="19"/>
      <c r="E23" s="19"/>
      <c r="F23" s="19"/>
      <c r="G23" s="19"/>
      <c r="H23" s="19"/>
      <c r="I23" s="9"/>
      <c r="J23" s="18"/>
      <c r="K23" s="19"/>
      <c r="L23" s="19"/>
      <c r="M23" s="19"/>
      <c r="N23" s="19"/>
      <c r="O23" s="19"/>
      <c r="P23" s="19"/>
      <c r="Q23" s="9"/>
      <c r="R23" s="18"/>
      <c r="S23" s="19"/>
      <c r="T23" s="19"/>
      <c r="U23" s="19"/>
      <c r="V23" s="19"/>
      <c r="W23" s="19"/>
      <c r="X23" s="19"/>
      <c r="Y23" s="8"/>
    </row>
    <row r="24" spans="2:25" ht="15.75">
      <c r="B24" s="20"/>
      <c r="C24" s="15"/>
      <c r="D24" s="12" t="s">
        <v>6</v>
      </c>
      <c r="E24" s="12"/>
      <c r="F24" s="12"/>
      <c r="G24" s="12"/>
      <c r="H24" s="12"/>
      <c r="I24" s="9"/>
      <c r="J24" s="17"/>
      <c r="K24" s="11"/>
      <c r="L24" s="12" t="s">
        <v>7</v>
      </c>
      <c r="M24" s="11"/>
      <c r="N24" s="11"/>
      <c r="O24" s="11"/>
      <c r="P24" s="11"/>
      <c r="Q24" s="9"/>
      <c r="R24" s="17"/>
      <c r="S24" s="11"/>
      <c r="T24" s="12" t="s">
        <v>8</v>
      </c>
      <c r="U24" s="11"/>
      <c r="V24" s="11"/>
      <c r="W24" s="11"/>
      <c r="X24" s="11"/>
      <c r="Y24" s="8"/>
    </row>
    <row r="25" spans="2:25" ht="6.75" customHeight="1">
      <c r="B25" s="20"/>
      <c r="C25" s="15">
        <f>WEEKDAY("1/7/"&amp;byil,2)</f>
        <v>3</v>
      </c>
      <c r="D25" s="15"/>
      <c r="E25" s="15"/>
      <c r="F25" s="15"/>
      <c r="G25" s="15"/>
      <c r="H25" s="15"/>
      <c r="I25" s="9"/>
      <c r="J25" s="17"/>
      <c r="K25" s="15">
        <f>WEEKDAY("1/8/"&amp;byil,2)</f>
        <v>6</v>
      </c>
      <c r="L25" s="11"/>
      <c r="M25" s="11"/>
      <c r="N25" s="11"/>
      <c r="O25" s="11"/>
      <c r="P25" s="11"/>
      <c r="Q25" s="9"/>
      <c r="R25" s="17"/>
      <c r="S25" s="15">
        <f>WEEKDAY("1/9/"&amp;byil,2)</f>
        <v>2</v>
      </c>
      <c r="T25" s="11"/>
      <c r="U25" s="11"/>
      <c r="V25" s="11"/>
      <c r="W25" s="11"/>
      <c r="X25" s="11"/>
      <c r="Y25" s="8"/>
    </row>
    <row r="26" spans="2:25" ht="15.75">
      <c r="B26" s="17" t="s">
        <v>12</v>
      </c>
      <c r="C26" s="2">
        <f>IF(C25=1,1,0)</f>
        <v>0</v>
      </c>
      <c r="D26" s="2">
        <f>C32+1</f>
        <v>6</v>
      </c>
      <c r="E26" s="2">
        <f t="shared" ref="E26:E32" si="18">D26+7</f>
        <v>13</v>
      </c>
      <c r="F26" s="2">
        <f>D26+14</f>
        <v>20</v>
      </c>
      <c r="G26" s="2">
        <f>D26+21</f>
        <v>27</v>
      </c>
      <c r="H26" s="2" t="str">
        <f>IF(D26+28&gt;31,"",D26+28)</f>
        <v/>
      </c>
      <c r="I26" s="9"/>
      <c r="J26" s="17" t="s">
        <v>12</v>
      </c>
      <c r="K26" s="2">
        <f>IF(K25=1,1,0)</f>
        <v>0</v>
      </c>
      <c r="L26" s="2">
        <f>K32+1</f>
        <v>3</v>
      </c>
      <c r="M26" s="2">
        <f t="shared" ref="M26:M32" si="19">L26+7</f>
        <v>10</v>
      </c>
      <c r="N26" s="2">
        <f>L26+14</f>
        <v>17</v>
      </c>
      <c r="O26" s="2">
        <f>L26+21</f>
        <v>24</v>
      </c>
      <c r="P26" s="2">
        <f>IF(L26+28&gt;31,"",L26+28)</f>
        <v>31</v>
      </c>
      <c r="Q26" s="9"/>
      <c r="R26" s="17" t="s">
        <v>12</v>
      </c>
      <c r="S26" s="2">
        <f>IF(S25=1,1,0)</f>
        <v>0</v>
      </c>
      <c r="T26" s="2">
        <f>S32+1</f>
        <v>7</v>
      </c>
      <c r="U26" s="2">
        <f t="shared" ref="U26:U32" si="20">T26+7</f>
        <v>14</v>
      </c>
      <c r="V26" s="2">
        <f>T26+14</f>
        <v>21</v>
      </c>
      <c r="W26" s="2">
        <f>T26+21</f>
        <v>28</v>
      </c>
      <c r="X26" s="2" t="str">
        <f>IF(T26+28&gt;30,"",T26+28)</f>
        <v/>
      </c>
      <c r="Y26" s="8"/>
    </row>
    <row r="27" spans="2:25" ht="15.75">
      <c r="B27" s="17" t="s">
        <v>11</v>
      </c>
      <c r="C27" s="2">
        <f>IF(C26&gt;0,C26+1,IF(C$25=2,1,0))</f>
        <v>0</v>
      </c>
      <c r="D27" s="2">
        <f t="shared" ref="D27:D32" si="21">D26+1</f>
        <v>7</v>
      </c>
      <c r="E27" s="2">
        <f t="shared" si="18"/>
        <v>14</v>
      </c>
      <c r="F27" s="2">
        <f t="shared" ref="F27:F32" si="22">D27+14</f>
        <v>21</v>
      </c>
      <c r="G27" s="2">
        <f>D27+21</f>
        <v>28</v>
      </c>
      <c r="H27" s="2" t="str">
        <f>IF(D27+28&gt;31,"",D27+28)</f>
        <v/>
      </c>
      <c r="I27" s="9"/>
      <c r="J27" s="17" t="s">
        <v>11</v>
      </c>
      <c r="K27" s="2">
        <f>IF(K26&gt;0,K26+1,IF(K$25=2,1,0))</f>
        <v>0</v>
      </c>
      <c r="L27" s="2">
        <f t="shared" ref="L27:L32" si="23">L26+1</f>
        <v>4</v>
      </c>
      <c r="M27" s="2">
        <f t="shared" si="19"/>
        <v>11</v>
      </c>
      <c r="N27" s="2">
        <f t="shared" ref="N27:N32" si="24">L27+14</f>
        <v>18</v>
      </c>
      <c r="O27" s="2">
        <f>L27+21</f>
        <v>25</v>
      </c>
      <c r="P27" s="2" t="str">
        <f>IF(L27+28&gt;31,"",L27+28)</f>
        <v/>
      </c>
      <c r="Q27" s="9"/>
      <c r="R27" s="17" t="s">
        <v>11</v>
      </c>
      <c r="S27" s="2">
        <f>IF(S26&gt;0,S26+1,IF(S$25=2,1,0))</f>
        <v>1</v>
      </c>
      <c r="T27" s="2">
        <f t="shared" ref="T27:T32" si="25">T26+1</f>
        <v>8</v>
      </c>
      <c r="U27" s="2">
        <f t="shared" si="20"/>
        <v>15</v>
      </c>
      <c r="V27" s="2">
        <f t="shared" ref="V27:V32" si="26">T27+14</f>
        <v>22</v>
      </c>
      <c r="W27" s="2">
        <f>T27+21</f>
        <v>29</v>
      </c>
      <c r="X27" s="2"/>
      <c r="Y27" s="8"/>
    </row>
    <row r="28" spans="2:25" ht="15.75">
      <c r="B28" s="17" t="s">
        <v>13</v>
      </c>
      <c r="C28" s="2">
        <f>IF(C27&gt;0,C27+1,IF(C$25=3,1,0))</f>
        <v>1</v>
      </c>
      <c r="D28" s="2">
        <f t="shared" si="21"/>
        <v>8</v>
      </c>
      <c r="E28" s="2">
        <f t="shared" si="18"/>
        <v>15</v>
      </c>
      <c r="F28" s="2">
        <f t="shared" si="22"/>
        <v>22</v>
      </c>
      <c r="G28" s="2">
        <f>D28+21</f>
        <v>29</v>
      </c>
      <c r="H28" s="2"/>
      <c r="I28" s="9"/>
      <c r="J28" s="17" t="s">
        <v>13</v>
      </c>
      <c r="K28" s="2">
        <f>IF(K27&gt;0,K27+1,IF(K$25=3,1,0))</f>
        <v>0</v>
      </c>
      <c r="L28" s="2">
        <f t="shared" si="23"/>
        <v>5</v>
      </c>
      <c r="M28" s="2">
        <f t="shared" si="19"/>
        <v>12</v>
      </c>
      <c r="N28" s="2">
        <f t="shared" si="24"/>
        <v>19</v>
      </c>
      <c r="O28" s="2">
        <f>L28+21</f>
        <v>26</v>
      </c>
      <c r="P28" s="2"/>
      <c r="Q28" s="9"/>
      <c r="R28" s="17" t="s">
        <v>13</v>
      </c>
      <c r="S28" s="2">
        <f>IF(S27&gt;0,S27+1,IF(S$25=3,1,0))</f>
        <v>2</v>
      </c>
      <c r="T28" s="2">
        <f t="shared" si="25"/>
        <v>9</v>
      </c>
      <c r="U28" s="2">
        <f t="shared" si="20"/>
        <v>16</v>
      </c>
      <c r="V28" s="2">
        <f t="shared" si="26"/>
        <v>23</v>
      </c>
      <c r="W28" s="2">
        <f>IF(T28+21&gt;30,"",T28+21)</f>
        <v>30</v>
      </c>
      <c r="X28" s="2"/>
      <c r="Y28" s="8"/>
    </row>
    <row r="29" spans="2:25" ht="15.75">
      <c r="B29" s="17" t="s">
        <v>14</v>
      </c>
      <c r="C29" s="2">
        <f>IF(C28&gt;0,C28+1,IF(C$25=4,1,0))</f>
        <v>2</v>
      </c>
      <c r="D29" s="2">
        <f t="shared" si="21"/>
        <v>9</v>
      </c>
      <c r="E29" s="2">
        <f t="shared" si="18"/>
        <v>16</v>
      </c>
      <c r="F29" s="2">
        <f t="shared" si="22"/>
        <v>23</v>
      </c>
      <c r="G29" s="2">
        <f>IF(D29+21&gt;31,"",D29+21)</f>
        <v>30</v>
      </c>
      <c r="H29" s="2"/>
      <c r="I29" s="9"/>
      <c r="J29" s="17" t="s">
        <v>14</v>
      </c>
      <c r="K29" s="2">
        <f>IF(K28&gt;0,K28+1,IF(K$25=4,1,0))</f>
        <v>0</v>
      </c>
      <c r="L29" s="2">
        <f t="shared" si="23"/>
        <v>6</v>
      </c>
      <c r="M29" s="2">
        <f t="shared" si="19"/>
        <v>13</v>
      </c>
      <c r="N29" s="2">
        <f t="shared" si="24"/>
        <v>20</v>
      </c>
      <c r="O29" s="2">
        <f>IF(L29+21&gt;31,"",L29+21)</f>
        <v>27</v>
      </c>
      <c r="P29" s="2"/>
      <c r="Q29" s="9"/>
      <c r="R29" s="17" t="s">
        <v>14</v>
      </c>
      <c r="S29" s="2">
        <f>IF(S28&gt;0,S28+1,IF(S$25=4,1,0))</f>
        <v>3</v>
      </c>
      <c r="T29" s="2">
        <f t="shared" si="25"/>
        <v>10</v>
      </c>
      <c r="U29" s="2">
        <f t="shared" si="20"/>
        <v>17</v>
      </c>
      <c r="V29" s="2">
        <f t="shared" si="26"/>
        <v>24</v>
      </c>
      <c r="W29" s="2" t="str">
        <f>IF(T29+21&gt;30,"",T29+21)</f>
        <v/>
      </c>
      <c r="X29" s="2"/>
      <c r="Y29" s="8"/>
    </row>
    <row r="30" spans="2:25" ht="15.75">
      <c r="B30" s="17" t="s">
        <v>15</v>
      </c>
      <c r="C30" s="2">
        <f>IF(C29&gt;0,C29+1,IF(C$25=5,1,0))</f>
        <v>3</v>
      </c>
      <c r="D30" s="2">
        <f t="shared" si="21"/>
        <v>10</v>
      </c>
      <c r="E30" s="2">
        <f t="shared" si="18"/>
        <v>17</v>
      </c>
      <c r="F30" s="2">
        <f t="shared" si="22"/>
        <v>24</v>
      </c>
      <c r="G30" s="2">
        <f>IF(D30+21&gt;31,"",D30+21)</f>
        <v>31</v>
      </c>
      <c r="H30" s="2"/>
      <c r="I30" s="9"/>
      <c r="J30" s="17" t="s">
        <v>15</v>
      </c>
      <c r="K30" s="2">
        <f>IF(K29&gt;0,K29+1,IF(K$25=5,1,0))</f>
        <v>0</v>
      </c>
      <c r="L30" s="2">
        <f t="shared" si="23"/>
        <v>7</v>
      </c>
      <c r="M30" s="2">
        <f t="shared" si="19"/>
        <v>14</v>
      </c>
      <c r="N30" s="2">
        <f t="shared" si="24"/>
        <v>21</v>
      </c>
      <c r="O30" s="2">
        <f>IF(L30+21&gt;31,"",L30+21)</f>
        <v>28</v>
      </c>
      <c r="P30" s="2"/>
      <c r="Q30" s="9"/>
      <c r="R30" s="17" t="s">
        <v>15</v>
      </c>
      <c r="S30" s="2">
        <f>IF(S29&gt;0,S29+1,IF(S$25=5,1,0))</f>
        <v>4</v>
      </c>
      <c r="T30" s="2">
        <f t="shared" si="25"/>
        <v>11</v>
      </c>
      <c r="U30" s="2">
        <f t="shared" si="20"/>
        <v>18</v>
      </c>
      <c r="V30" s="2">
        <f t="shared" si="26"/>
        <v>25</v>
      </c>
      <c r="W30" s="2" t="str">
        <f>IF(T30+21&gt;30,"",T30+21)</f>
        <v/>
      </c>
      <c r="X30" s="2"/>
      <c r="Y30" s="8"/>
    </row>
    <row r="31" spans="2:25" ht="15.75">
      <c r="B31" s="17" t="s">
        <v>16</v>
      </c>
      <c r="C31" s="3">
        <f>IF(C30&gt;0,C30+1,IF(C$25=6,1,0))</f>
        <v>4</v>
      </c>
      <c r="D31" s="3">
        <f t="shared" si="21"/>
        <v>11</v>
      </c>
      <c r="E31" s="3">
        <f t="shared" si="18"/>
        <v>18</v>
      </c>
      <c r="F31" s="3">
        <f t="shared" si="22"/>
        <v>25</v>
      </c>
      <c r="G31" s="3" t="str">
        <f>IF(D31+21&gt;31,"",D31+21)</f>
        <v/>
      </c>
      <c r="H31" s="3"/>
      <c r="I31" s="9"/>
      <c r="J31" s="17" t="s">
        <v>16</v>
      </c>
      <c r="K31" s="3">
        <f>IF(K30&gt;0,K30+1,IF(K$25=6,1,0))</f>
        <v>1</v>
      </c>
      <c r="L31" s="3">
        <f t="shared" si="23"/>
        <v>8</v>
      </c>
      <c r="M31" s="3">
        <f t="shared" si="19"/>
        <v>15</v>
      </c>
      <c r="N31" s="3">
        <f t="shared" si="24"/>
        <v>22</v>
      </c>
      <c r="O31" s="3">
        <f>IF(L31+21&gt;31,"",L31+21)</f>
        <v>29</v>
      </c>
      <c r="P31" s="3"/>
      <c r="Q31" s="9"/>
      <c r="R31" s="17" t="s">
        <v>16</v>
      </c>
      <c r="S31" s="3">
        <f>IF(S30&gt;0,S30+1,IF(S$25=6,1,0))</f>
        <v>5</v>
      </c>
      <c r="T31" s="3">
        <f t="shared" si="25"/>
        <v>12</v>
      </c>
      <c r="U31" s="3">
        <f t="shared" si="20"/>
        <v>19</v>
      </c>
      <c r="V31" s="3">
        <f t="shared" si="26"/>
        <v>26</v>
      </c>
      <c r="W31" s="3" t="str">
        <f>IF(T31+21&gt;30,"",T31+21)</f>
        <v/>
      </c>
      <c r="X31" s="3"/>
      <c r="Y31" s="8"/>
    </row>
    <row r="32" spans="2:25" ht="15.75">
      <c r="B32" s="17" t="s">
        <v>17</v>
      </c>
      <c r="C32" s="3">
        <f>IF(C31&gt;0,C31+1,IF(C$25=7,1,0))</f>
        <v>5</v>
      </c>
      <c r="D32" s="3">
        <f t="shared" si="21"/>
        <v>12</v>
      </c>
      <c r="E32" s="3">
        <f t="shared" si="18"/>
        <v>19</v>
      </c>
      <c r="F32" s="3">
        <f t="shared" si="22"/>
        <v>26</v>
      </c>
      <c r="G32" s="3" t="str">
        <f>IF(D32+21&gt;31,"",D32+21)</f>
        <v/>
      </c>
      <c r="H32" s="3"/>
      <c r="I32" s="9"/>
      <c r="J32" s="17" t="s">
        <v>17</v>
      </c>
      <c r="K32" s="3">
        <f>IF(K31&gt;0,K31+1,IF(K$25=7,1,0))</f>
        <v>2</v>
      </c>
      <c r="L32" s="3">
        <f t="shared" si="23"/>
        <v>9</v>
      </c>
      <c r="M32" s="3">
        <f t="shared" si="19"/>
        <v>16</v>
      </c>
      <c r="N32" s="3">
        <f t="shared" si="24"/>
        <v>23</v>
      </c>
      <c r="O32" s="3">
        <f>IF(L32+21&gt;31,"",L32+21)</f>
        <v>30</v>
      </c>
      <c r="P32" s="3"/>
      <c r="Q32" s="9"/>
      <c r="R32" s="17" t="s">
        <v>17</v>
      </c>
      <c r="S32" s="3">
        <f>IF(S31&gt;0,S31+1,IF(S$25=7,1,0))</f>
        <v>6</v>
      </c>
      <c r="T32" s="3">
        <f t="shared" si="25"/>
        <v>13</v>
      </c>
      <c r="U32" s="3">
        <f t="shared" si="20"/>
        <v>20</v>
      </c>
      <c r="V32" s="3">
        <f t="shared" si="26"/>
        <v>27</v>
      </c>
      <c r="W32" s="3" t="str">
        <f>IF(T32+21&gt;30,"",T32+21)</f>
        <v/>
      </c>
      <c r="X32" s="3"/>
      <c r="Y32" s="8"/>
    </row>
    <row r="33" spans="2:25" ht="22.5" customHeight="1">
      <c r="B33" s="18"/>
      <c r="C33" s="19"/>
      <c r="D33" s="19"/>
      <c r="E33" s="19"/>
      <c r="F33" s="19"/>
      <c r="G33" s="19"/>
      <c r="H33" s="19"/>
      <c r="I33" s="9"/>
      <c r="J33" s="18"/>
      <c r="K33" s="19"/>
      <c r="L33" s="19"/>
      <c r="M33" s="19"/>
      <c r="N33" s="19"/>
      <c r="O33" s="19"/>
      <c r="P33" s="19"/>
      <c r="Q33" s="9"/>
      <c r="R33" s="18"/>
      <c r="S33" s="19"/>
      <c r="T33" s="19"/>
      <c r="U33" s="19"/>
      <c r="V33" s="19"/>
      <c r="W33" s="19"/>
      <c r="X33" s="19"/>
      <c r="Y33" s="8"/>
    </row>
    <row r="34" spans="2:25" ht="15.75">
      <c r="B34" s="17"/>
      <c r="C34" s="11"/>
      <c r="D34" s="12" t="s">
        <v>18</v>
      </c>
      <c r="E34" s="11"/>
      <c r="F34" s="11"/>
      <c r="G34" s="11"/>
      <c r="H34" s="11"/>
      <c r="I34" s="9"/>
      <c r="J34" s="17"/>
      <c r="K34" s="11"/>
      <c r="L34" s="12" t="s">
        <v>9</v>
      </c>
      <c r="M34" s="11"/>
      <c r="N34" s="11"/>
      <c r="O34" s="11"/>
      <c r="P34" s="11"/>
      <c r="Q34" s="9"/>
      <c r="R34" s="17"/>
      <c r="S34" s="11"/>
      <c r="T34" s="12" t="s">
        <v>10</v>
      </c>
      <c r="U34" s="11"/>
      <c r="V34" s="11"/>
      <c r="W34" s="11"/>
      <c r="X34" s="11"/>
      <c r="Y34" s="8"/>
    </row>
    <row r="35" spans="2:25" ht="5.25" customHeight="1">
      <c r="B35" s="17"/>
      <c r="C35" s="15">
        <f>WEEKDAY("1/10/"&amp;byil,2)</f>
        <v>4</v>
      </c>
      <c r="D35" s="11"/>
      <c r="E35" s="11"/>
      <c r="F35" s="11"/>
      <c r="G35" s="11"/>
      <c r="H35" s="11"/>
      <c r="I35" s="9"/>
      <c r="J35" s="17"/>
      <c r="K35" s="15">
        <f>WEEKDAY("1/11/"&amp;byil,2)</f>
        <v>7</v>
      </c>
      <c r="L35" s="11"/>
      <c r="M35" s="11"/>
      <c r="N35" s="11"/>
      <c r="O35" s="11"/>
      <c r="P35" s="11"/>
      <c r="Q35" s="9"/>
      <c r="R35" s="17"/>
      <c r="S35" s="15">
        <f>WEEKDAY("1/12/"&amp;byil,2)</f>
        <v>2</v>
      </c>
      <c r="T35" s="11"/>
      <c r="U35" s="11"/>
      <c r="V35" s="11"/>
      <c r="W35" s="11"/>
      <c r="X35" s="11"/>
      <c r="Y35" s="8"/>
    </row>
    <row r="36" spans="2:25" ht="15.75">
      <c r="B36" s="17" t="s">
        <v>12</v>
      </c>
      <c r="C36" s="2">
        <f>IF(C35=1,1,0)</f>
        <v>0</v>
      </c>
      <c r="D36" s="2">
        <f>C42+1</f>
        <v>5</v>
      </c>
      <c r="E36" s="2">
        <f t="shared" ref="E36:E42" si="27">D36+7</f>
        <v>12</v>
      </c>
      <c r="F36" s="2">
        <f>D36+14</f>
        <v>19</v>
      </c>
      <c r="G36" s="2">
        <f>D36+21</f>
        <v>26</v>
      </c>
      <c r="H36" s="2" t="str">
        <f>IF(D36+28&gt;31,"",D36+28)</f>
        <v/>
      </c>
      <c r="I36" s="9"/>
      <c r="J36" s="17" t="s">
        <v>12</v>
      </c>
      <c r="K36" s="2">
        <f>IF(K35=1,1,0)</f>
        <v>0</v>
      </c>
      <c r="L36" s="2">
        <f>K42+1</f>
        <v>2</v>
      </c>
      <c r="M36" s="2">
        <f t="shared" ref="M36:M42" si="28">L36+7</f>
        <v>9</v>
      </c>
      <c r="N36" s="2">
        <f>L36+14</f>
        <v>16</v>
      </c>
      <c r="O36" s="2">
        <f>L36+21</f>
        <v>23</v>
      </c>
      <c r="P36" s="2">
        <f>IF(L36+28&gt;30,"",L36+28)</f>
        <v>30</v>
      </c>
      <c r="Q36" s="9"/>
      <c r="R36" s="17" t="s">
        <v>12</v>
      </c>
      <c r="S36" s="2">
        <f>IF(S35=1,1,0)</f>
        <v>0</v>
      </c>
      <c r="T36" s="2">
        <f>S42+1</f>
        <v>7</v>
      </c>
      <c r="U36" s="2">
        <f t="shared" ref="U36:U42" si="29">T36+7</f>
        <v>14</v>
      </c>
      <c r="V36" s="2">
        <f>T36+14</f>
        <v>21</v>
      </c>
      <c r="W36" s="2">
        <f>T36+21</f>
        <v>28</v>
      </c>
      <c r="X36" s="2" t="str">
        <f>IF(T36+28&gt;31,"",T36+28)</f>
        <v/>
      </c>
      <c r="Y36" s="8"/>
    </row>
    <row r="37" spans="2:25" ht="15.75">
      <c r="B37" s="17" t="s">
        <v>11</v>
      </c>
      <c r="C37" s="2">
        <f>IF(C36&gt;0,C36+1,IF(C$35=2,1,0))</f>
        <v>0</v>
      </c>
      <c r="D37" s="2">
        <f t="shared" ref="D37:D42" si="30">D36+1</f>
        <v>6</v>
      </c>
      <c r="E37" s="2">
        <f t="shared" si="27"/>
        <v>13</v>
      </c>
      <c r="F37" s="2">
        <f t="shared" ref="F37:F42" si="31">D37+14</f>
        <v>20</v>
      </c>
      <c r="G37" s="2">
        <f>D37+21</f>
        <v>27</v>
      </c>
      <c r="H37" s="2" t="str">
        <f>IF(D37+28&gt;31,"",D37+28)</f>
        <v/>
      </c>
      <c r="I37" s="9"/>
      <c r="J37" s="17" t="s">
        <v>11</v>
      </c>
      <c r="K37" s="2">
        <f>IF(K36&gt;0,K36+1,IF(K$35=2,1,0))</f>
        <v>0</v>
      </c>
      <c r="L37" s="2">
        <f t="shared" ref="L37:L42" si="32">L36+1</f>
        <v>3</v>
      </c>
      <c r="M37" s="2">
        <f t="shared" si="28"/>
        <v>10</v>
      </c>
      <c r="N37" s="2">
        <f t="shared" ref="N37:N42" si="33">L37+14</f>
        <v>17</v>
      </c>
      <c r="O37" s="2">
        <f>L37+21</f>
        <v>24</v>
      </c>
      <c r="P37" s="2"/>
      <c r="Q37" s="9"/>
      <c r="R37" s="17" t="s">
        <v>11</v>
      </c>
      <c r="S37" s="2">
        <f>IF(S36&gt;0,S36+1,IF(S$35=2,1,0))</f>
        <v>1</v>
      </c>
      <c r="T37" s="2">
        <f t="shared" ref="T37:T42" si="34">T36+1</f>
        <v>8</v>
      </c>
      <c r="U37" s="2">
        <f t="shared" si="29"/>
        <v>15</v>
      </c>
      <c r="V37" s="2">
        <f t="shared" ref="V37:V42" si="35">T37+14</f>
        <v>22</v>
      </c>
      <c r="W37" s="2">
        <f>T37+21</f>
        <v>29</v>
      </c>
      <c r="X37" s="2" t="str">
        <f>IF(T37+28&gt;31,"",T37+28)</f>
        <v/>
      </c>
      <c r="Y37" s="8"/>
    </row>
    <row r="38" spans="2:25" ht="15.75">
      <c r="B38" s="17" t="s">
        <v>13</v>
      </c>
      <c r="C38" s="2">
        <f>IF(C37&gt;0,C37+1,IF(C$35=3,1,0))</f>
        <v>0</v>
      </c>
      <c r="D38" s="2">
        <f t="shared" si="30"/>
        <v>7</v>
      </c>
      <c r="E38" s="2">
        <f t="shared" si="27"/>
        <v>14</v>
      </c>
      <c r="F38" s="2">
        <f t="shared" si="31"/>
        <v>21</v>
      </c>
      <c r="G38" s="2">
        <f>D38+21</f>
        <v>28</v>
      </c>
      <c r="H38" s="2"/>
      <c r="I38" s="9"/>
      <c r="J38" s="17" t="s">
        <v>13</v>
      </c>
      <c r="K38" s="2">
        <f>IF(K37&gt;0,K37+1,IF(K$35=3,1,0))</f>
        <v>0</v>
      </c>
      <c r="L38" s="2">
        <f t="shared" si="32"/>
        <v>4</v>
      </c>
      <c r="M38" s="2">
        <f t="shared" si="28"/>
        <v>11</v>
      </c>
      <c r="N38" s="2">
        <f t="shared" si="33"/>
        <v>18</v>
      </c>
      <c r="O38" s="2">
        <f>IF(L38+21&gt;30,"",L38+21)</f>
        <v>25</v>
      </c>
      <c r="P38" s="2"/>
      <c r="Q38" s="9"/>
      <c r="R38" s="17" t="s">
        <v>13</v>
      </c>
      <c r="S38" s="2">
        <f>IF(S37&gt;0,S37+1,IF(S$35=3,1,0))</f>
        <v>2</v>
      </c>
      <c r="T38" s="2">
        <f t="shared" si="34"/>
        <v>9</v>
      </c>
      <c r="U38" s="2">
        <f t="shared" si="29"/>
        <v>16</v>
      </c>
      <c r="V38" s="2">
        <f t="shared" si="35"/>
        <v>23</v>
      </c>
      <c r="W38" s="2">
        <f>T38+21</f>
        <v>30</v>
      </c>
      <c r="X38" s="2"/>
      <c r="Y38" s="8"/>
    </row>
    <row r="39" spans="2:25" ht="15.75">
      <c r="B39" s="17" t="s">
        <v>14</v>
      </c>
      <c r="C39" s="2">
        <f>IF(C38&gt;0,C38+1,IF(C$35=4,1,0))</f>
        <v>1</v>
      </c>
      <c r="D39" s="2">
        <f t="shared" si="30"/>
        <v>8</v>
      </c>
      <c r="E39" s="2">
        <f t="shared" si="27"/>
        <v>15</v>
      </c>
      <c r="F39" s="2">
        <f t="shared" si="31"/>
        <v>22</v>
      </c>
      <c r="G39" s="2">
        <f>IF(D39+21&gt;31,"",D39+21)</f>
        <v>29</v>
      </c>
      <c r="H39" s="2"/>
      <c r="I39" s="9"/>
      <c r="J39" s="17" t="s">
        <v>14</v>
      </c>
      <c r="K39" s="2">
        <f>IF(K38&gt;0,K38+1,IF(K$35=4,1,0))</f>
        <v>0</v>
      </c>
      <c r="L39" s="2">
        <f t="shared" si="32"/>
        <v>5</v>
      </c>
      <c r="M39" s="2">
        <f t="shared" si="28"/>
        <v>12</v>
      </c>
      <c r="N39" s="2">
        <f t="shared" si="33"/>
        <v>19</v>
      </c>
      <c r="O39" s="2">
        <f>IF(L39+21&gt;30,"",L39+21)</f>
        <v>26</v>
      </c>
      <c r="P39" s="2"/>
      <c r="Q39" s="9"/>
      <c r="R39" s="17" t="s">
        <v>14</v>
      </c>
      <c r="S39" s="2">
        <f>IF(S38&gt;0,S38+1,IF(S$35=4,1,0))</f>
        <v>3</v>
      </c>
      <c r="T39" s="2">
        <f t="shared" si="34"/>
        <v>10</v>
      </c>
      <c r="U39" s="2">
        <f t="shared" si="29"/>
        <v>17</v>
      </c>
      <c r="V39" s="2">
        <f t="shared" si="35"/>
        <v>24</v>
      </c>
      <c r="W39" s="2">
        <f>IF(T39+21&gt;31,"",T39+21)</f>
        <v>31</v>
      </c>
      <c r="X39" s="2"/>
      <c r="Y39" s="8"/>
    </row>
    <row r="40" spans="2:25" ht="15.75">
      <c r="B40" s="17" t="s">
        <v>15</v>
      </c>
      <c r="C40" s="2">
        <f>IF(C39&gt;0,C39+1,IF(C$35=5,1,0))</f>
        <v>2</v>
      </c>
      <c r="D40" s="2">
        <f t="shared" si="30"/>
        <v>9</v>
      </c>
      <c r="E40" s="2">
        <f t="shared" si="27"/>
        <v>16</v>
      </c>
      <c r="F40" s="2">
        <f t="shared" si="31"/>
        <v>23</v>
      </c>
      <c r="G40" s="2">
        <f>IF(D40+21&gt;31,"",D40+21)</f>
        <v>30</v>
      </c>
      <c r="H40" s="2"/>
      <c r="I40" s="9"/>
      <c r="J40" s="17" t="s">
        <v>15</v>
      </c>
      <c r="K40" s="2">
        <f>IF(K39&gt;0,K39+1,IF(K$35=5,1,0))</f>
        <v>0</v>
      </c>
      <c r="L40" s="2">
        <f t="shared" si="32"/>
        <v>6</v>
      </c>
      <c r="M40" s="2">
        <f t="shared" si="28"/>
        <v>13</v>
      </c>
      <c r="N40" s="2">
        <f t="shared" si="33"/>
        <v>20</v>
      </c>
      <c r="O40" s="2">
        <f>IF(L40+21&gt;30,"",L40+21)</f>
        <v>27</v>
      </c>
      <c r="P40" s="2"/>
      <c r="Q40" s="9"/>
      <c r="R40" s="17" t="s">
        <v>15</v>
      </c>
      <c r="S40" s="2">
        <f>IF(S39&gt;0,S39+1,IF(S$35=5,1,0))</f>
        <v>4</v>
      </c>
      <c r="T40" s="2">
        <f t="shared" si="34"/>
        <v>11</v>
      </c>
      <c r="U40" s="2">
        <f t="shared" si="29"/>
        <v>18</v>
      </c>
      <c r="V40" s="2">
        <f t="shared" si="35"/>
        <v>25</v>
      </c>
      <c r="W40" s="2" t="str">
        <f>IF(T40+21&gt;31,"",T40+21)</f>
        <v/>
      </c>
      <c r="X40" s="2"/>
      <c r="Y40" s="8"/>
    </row>
    <row r="41" spans="2:25" ht="15.75">
      <c r="B41" s="17" t="s">
        <v>16</v>
      </c>
      <c r="C41" s="3">
        <f>IF(C40&gt;0,C40+1,IF(C$35=6,1,0))</f>
        <v>3</v>
      </c>
      <c r="D41" s="3">
        <f t="shared" si="30"/>
        <v>10</v>
      </c>
      <c r="E41" s="3">
        <f t="shared" si="27"/>
        <v>17</v>
      </c>
      <c r="F41" s="3">
        <f t="shared" si="31"/>
        <v>24</v>
      </c>
      <c r="G41" s="3">
        <f>IF(D41+21&gt;31,"",D41+21)</f>
        <v>31</v>
      </c>
      <c r="H41" s="3"/>
      <c r="I41" s="9"/>
      <c r="J41" s="17" t="s">
        <v>16</v>
      </c>
      <c r="K41" s="3">
        <f>IF(K40&gt;0,K40+1,IF(K$35=6,1,0))</f>
        <v>0</v>
      </c>
      <c r="L41" s="3">
        <f t="shared" si="32"/>
        <v>7</v>
      </c>
      <c r="M41" s="3">
        <f t="shared" si="28"/>
        <v>14</v>
      </c>
      <c r="N41" s="3">
        <f t="shared" si="33"/>
        <v>21</v>
      </c>
      <c r="O41" s="3">
        <f>IF(L41+21&gt;30,"",L41+21)</f>
        <v>28</v>
      </c>
      <c r="P41" s="3"/>
      <c r="Q41" s="9"/>
      <c r="R41" s="17" t="s">
        <v>16</v>
      </c>
      <c r="S41" s="3">
        <f>IF(S40&gt;0,S40+1,IF(S$35=6,1,0))</f>
        <v>5</v>
      </c>
      <c r="T41" s="3">
        <f t="shared" si="34"/>
        <v>12</v>
      </c>
      <c r="U41" s="3">
        <f t="shared" si="29"/>
        <v>19</v>
      </c>
      <c r="V41" s="3">
        <f t="shared" si="35"/>
        <v>26</v>
      </c>
      <c r="W41" s="3" t="str">
        <f>IF(T41+21&gt;31,"",T41+21)</f>
        <v/>
      </c>
      <c r="X41" s="3"/>
      <c r="Y41" s="8"/>
    </row>
    <row r="42" spans="2:25" ht="15.75">
      <c r="B42" s="17" t="s">
        <v>17</v>
      </c>
      <c r="C42" s="3">
        <f>IF(C41&gt;0,C41+1,IF(C$35=7,1,0))</f>
        <v>4</v>
      </c>
      <c r="D42" s="3">
        <f t="shared" si="30"/>
        <v>11</v>
      </c>
      <c r="E42" s="3">
        <f t="shared" si="27"/>
        <v>18</v>
      </c>
      <c r="F42" s="3">
        <f t="shared" si="31"/>
        <v>25</v>
      </c>
      <c r="G42" s="3" t="str">
        <f>IF(D42+21&gt;31,"",D42+21)</f>
        <v/>
      </c>
      <c r="H42" s="3"/>
      <c r="I42" s="9"/>
      <c r="J42" s="17" t="s">
        <v>17</v>
      </c>
      <c r="K42" s="3">
        <f>IF(K41&gt;0,K41+1,IF(K$35=7,1,0))</f>
        <v>1</v>
      </c>
      <c r="L42" s="3">
        <f t="shared" si="32"/>
        <v>8</v>
      </c>
      <c r="M42" s="3">
        <f t="shared" si="28"/>
        <v>15</v>
      </c>
      <c r="N42" s="3">
        <f t="shared" si="33"/>
        <v>22</v>
      </c>
      <c r="O42" s="3">
        <f>IF(L42+21&gt;30,"",L42+21)</f>
        <v>29</v>
      </c>
      <c r="P42" s="3"/>
      <c r="Q42" s="9"/>
      <c r="R42" s="17" t="s">
        <v>17</v>
      </c>
      <c r="S42" s="3">
        <f>IF(S41&gt;0,S41+1,IF(S$35=7,1,0))</f>
        <v>6</v>
      </c>
      <c r="T42" s="3">
        <f t="shared" si="34"/>
        <v>13</v>
      </c>
      <c r="U42" s="3">
        <f t="shared" si="29"/>
        <v>20</v>
      </c>
      <c r="V42" s="3">
        <f t="shared" si="35"/>
        <v>27</v>
      </c>
      <c r="W42" s="3" t="str">
        <f>IF(T42+21&gt;31,"",T42+21)</f>
        <v/>
      </c>
      <c r="X42" s="3"/>
      <c r="Y42" s="8"/>
    </row>
    <row r="43" spans="2:2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  <row r="44" spans="2:25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 spans="2:25">
      <c r="B45" s="8"/>
      <c r="C45" s="21"/>
      <c r="D45" s="21"/>
      <c r="E45" s="21"/>
      <c r="F45" s="21"/>
      <c r="G45" s="21"/>
      <c r="H45" s="22"/>
      <c r="I45" s="22"/>
      <c r="J45" s="22"/>
      <c r="K45" s="22"/>
      <c r="L45" s="22"/>
      <c r="M45" s="22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2:25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</sheetData>
  <sheetProtection sheet="1" objects="1" scenarios="1" selectLockedCells="1" selectUnlockedCells="1"/>
  <mergeCells count="3">
    <mergeCell ref="C45:G45"/>
    <mergeCell ref="H45:M45"/>
    <mergeCell ref="B1:X1"/>
  </mergeCells>
  <phoneticPr fontId="0" type="noConversion"/>
  <conditionalFormatting sqref="F18">
    <cfRule type="cellIs" dxfId="5" priority="9" stopIfTrue="1" operator="equal">
      <formula>23</formula>
    </cfRule>
  </conditionalFormatting>
  <conditionalFormatting sqref="K16:P22">
    <cfRule type="cellIs" dxfId="4" priority="10" stopIfTrue="1" operator="equal">
      <formula>19</formula>
    </cfRule>
  </conditionalFormatting>
  <conditionalFormatting sqref="K26:P32">
    <cfRule type="cellIs" dxfId="3" priority="11" stopIfTrue="1" operator="equal">
      <formula>30</formula>
    </cfRule>
  </conditionalFormatting>
  <conditionalFormatting sqref="C36:H42">
    <cfRule type="cellIs" dxfId="2" priority="12" stopIfTrue="1" operator="equal">
      <formula>29</formula>
    </cfRule>
  </conditionalFormatting>
  <conditionalFormatting sqref="C6:H12">
    <cfRule type="cellIs" dxfId="1" priority="13" stopIfTrue="1" operator="equal">
      <formula>1</formula>
    </cfRule>
  </conditionalFormatting>
  <conditionalFormatting sqref="K36:P42">
    <cfRule type="cellIs" dxfId="0" priority="1" stopIfTrue="1" operator="equal">
      <formula>24</formula>
    </cfRule>
  </conditionalFormatting>
  <printOptions horizontalCentered="1" verticalCentered="1"/>
  <pageMargins left="0.35433070866141736" right="0.51181102362204722" top="0.31496062992125984" bottom="0.27559055118110237" header="0.15748031496062992" footer="0.27559055118110237"/>
  <pageSetup paperSize="9" scale="87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takvim</vt:lpstr>
      <vt:lpstr>byil</vt:lpstr>
      <vt:lpstr>takvim!Yazdırma_Alanı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TEKİN</dc:creator>
  <cp:lastModifiedBy>Harun</cp:lastModifiedBy>
  <cp:lastPrinted>2008-09-16T13:02:22Z</cp:lastPrinted>
  <dcterms:created xsi:type="dcterms:W3CDTF">2001-01-19T14:33:47Z</dcterms:created>
  <dcterms:modified xsi:type="dcterms:W3CDTF">2008-09-16T13:22:19Z</dcterms:modified>
</cp:coreProperties>
</file>